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аспорта объектов ИП 2024-2034 на 01.06.2024\2024\ЭJ_ROEK_REK_09_01\"/>
    </mc:Choice>
  </mc:AlternateContent>
  <bookViews>
    <workbookView xWindow="0" yWindow="0" windowWidth="28800" windowHeight="112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1" i="1"/>
  <c r="H12" i="1"/>
  <c r="H10" i="1" l="1"/>
  <c r="B10" i="1"/>
  <c r="C10" i="1" s="1"/>
  <c r="C11" i="1" l="1"/>
  <c r="B11" i="1"/>
  <c r="C14" i="1" l="1"/>
  <c r="D14" i="1"/>
  <c r="B14" i="1"/>
  <c r="E14" i="1" l="1"/>
  <c r="F14" i="1" s="1"/>
</calcChain>
</file>

<file path=xl/sharedStrings.xml><?xml version="1.0" encoding="utf-8"?>
<sst xmlns="http://schemas.openxmlformats.org/spreadsheetml/2006/main" count="18" uniqueCount="18">
  <si>
    <t>Расчет полной стоимости инвестиционного проекта</t>
  </si>
  <si>
    <t>Виды работ</t>
  </si>
  <si>
    <t>Строительно-монтажные работы</t>
  </si>
  <si>
    <t xml:space="preserve">в прогнозных ценах соответствующих лет (2024г.), млн рублей (с НДС) </t>
  </si>
  <si>
    <t>Проектные работы</t>
  </si>
  <si>
    <t>Изыскательские работы</t>
  </si>
  <si>
    <t>Итого по смете, руб., без НДС</t>
  </si>
  <si>
    <t>НДС 20%, руб.</t>
  </si>
  <si>
    <t xml:space="preserve">Итого по смете в текущих ценах (2024г.), млн рублей (с НДС) </t>
  </si>
  <si>
    <t>Всего по смете с НДС, руб.</t>
  </si>
  <si>
    <t>ИТОГО полная стоимость объекта</t>
  </si>
  <si>
    <t>Начальник ПЭО</t>
  </si>
  <si>
    <t>Боярина М.А.</t>
  </si>
  <si>
    <t>год реализации - 2024</t>
  </si>
  <si>
    <t>Объект:    Реконструкция ЛЭП-10 кВ №4 г. Рыбное (от тяговой ПС до ЛР-4 с проколом под ж/д) г. Рыбное — 1 этап (реконструкция  ЛЭП-10 кВ от ж/д  до ЛР №4)</t>
  </si>
  <si>
    <t>Включено в кор-ку ИП 2024 г. с НДС</t>
  </si>
  <si>
    <t>Включено в кор-ку ИП 2024 г. без НДС</t>
  </si>
  <si>
    <t>ЭJ_ROEK_REK_09_01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</si>
</sst>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Fill="1" applyBorder="1"/>
    <xf numFmtId="0" fontId="1" fillId="0" borderId="0" xfId="0" applyFont="1"/>
    <xf numFmtId="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 applyAlignment="1">
      <alignment wrapText="1"/>
    </xf>
    <xf numFmtId="165" fontId="0" fillId="0" borderId="1" xfId="0" applyNumberFormat="1" applyBorder="1"/>
    <xf numFmtId="16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9"/>
  <sheetViews>
    <sheetView tabSelected="1" workbookViewId="0">
      <selection activeCell="B21" sqref="B21"/>
    </sheetView>
  </sheetViews>
  <sheetFormatPr defaultRowHeight="15" x14ac:dyDescent="0.25"/>
  <cols>
    <col min="1" max="1" width="36.42578125" customWidth="1"/>
    <col min="2" max="2" width="13.5703125" customWidth="1"/>
    <col min="3" max="3" width="11.42578125" bestFit="1" customWidth="1"/>
    <col min="4" max="4" width="11.85546875" customWidth="1"/>
    <col min="5" max="5" width="17.140625" customWidth="1"/>
    <col min="6" max="6" width="19.42578125" customWidth="1"/>
    <col min="7" max="7" width="12.42578125" customWidth="1"/>
    <col min="8" max="8" width="12.7109375" customWidth="1"/>
  </cols>
  <sheetData>
    <row r="3" spans="1:8" x14ac:dyDescent="0.25">
      <c r="A3" s="5" t="s">
        <v>0</v>
      </c>
    </row>
    <row r="5" spans="1:8" x14ac:dyDescent="0.25">
      <c r="A5" s="1" t="s">
        <v>14</v>
      </c>
    </row>
    <row r="6" spans="1:8" x14ac:dyDescent="0.25">
      <c r="A6" t="s">
        <v>17</v>
      </c>
      <c r="B6" t="s">
        <v>13</v>
      </c>
    </row>
    <row r="8" spans="1:8" ht="60" x14ac:dyDescent="0.25">
      <c r="A8" s="2" t="s">
        <v>1</v>
      </c>
      <c r="B8" s="3" t="s">
        <v>6</v>
      </c>
      <c r="C8" s="3" t="s">
        <v>7</v>
      </c>
      <c r="D8" s="3" t="s">
        <v>9</v>
      </c>
      <c r="E8" s="3" t="s">
        <v>8</v>
      </c>
      <c r="F8" s="3" t="s">
        <v>3</v>
      </c>
      <c r="G8" s="8" t="s">
        <v>15</v>
      </c>
      <c r="H8" s="8" t="s">
        <v>16</v>
      </c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4" t="s">
        <v>4</v>
      </c>
      <c r="B10" s="6">
        <f>ROUND(D10/1.2,2)</f>
        <v>134447.63</v>
      </c>
      <c r="C10" s="6">
        <f>D10-B10</f>
        <v>26889.53</v>
      </c>
      <c r="D10" s="6">
        <v>161337.16</v>
      </c>
      <c r="E10" s="6"/>
      <c r="F10" s="6"/>
      <c r="G10" s="2"/>
      <c r="H10" s="10">
        <f>H14-H11-H12</f>
        <v>8.0969999999999986E-2</v>
      </c>
    </row>
    <row r="11" spans="1:8" x14ac:dyDescent="0.25">
      <c r="A11" s="2" t="s">
        <v>5</v>
      </c>
      <c r="B11" s="6">
        <f>ROUND(D11/1.2,2)</f>
        <v>404822.83</v>
      </c>
      <c r="C11" s="6">
        <f>D11-B11</f>
        <v>80964.570000000007</v>
      </c>
      <c r="D11" s="6">
        <v>485787.4</v>
      </c>
      <c r="E11" s="6"/>
      <c r="F11" s="6"/>
      <c r="G11" s="2"/>
      <c r="H11" s="10">
        <f>ROUND(B11/1000000,5)</f>
        <v>0.40482000000000001</v>
      </c>
    </row>
    <row r="12" spans="1:8" x14ac:dyDescent="0.25">
      <c r="A12" s="2" t="s">
        <v>2</v>
      </c>
      <c r="B12" s="6">
        <v>1104032.44</v>
      </c>
      <c r="C12" s="6">
        <v>220806.49</v>
      </c>
      <c r="D12" s="6">
        <v>1324838.93</v>
      </c>
      <c r="E12" s="6"/>
      <c r="F12" s="6"/>
      <c r="G12" s="2"/>
      <c r="H12" s="10">
        <f>ROUND(B12/1000000,5)</f>
        <v>1.1040300000000001</v>
      </c>
    </row>
    <row r="13" spans="1:8" x14ac:dyDescent="0.25">
      <c r="A13" s="2"/>
      <c r="B13" s="6"/>
      <c r="C13" s="6"/>
      <c r="D13" s="6"/>
      <c r="E13" s="6"/>
      <c r="F13" s="6"/>
      <c r="G13" s="2"/>
      <c r="H13" s="10"/>
    </row>
    <row r="14" spans="1:8" x14ac:dyDescent="0.25">
      <c r="A14" s="2" t="s">
        <v>10</v>
      </c>
      <c r="B14" s="6">
        <f>SUM(B10:B12)</f>
        <v>1643302.9</v>
      </c>
      <c r="C14" s="6">
        <f t="shared" ref="C14:D14" si="0">SUM(C10:C12)</f>
        <v>328660.58999999997</v>
      </c>
      <c r="D14" s="6">
        <f t="shared" si="0"/>
        <v>1971963.49</v>
      </c>
      <c r="E14" s="7">
        <f>ROUND(D14/1000000,5)</f>
        <v>1.9719599999999999</v>
      </c>
      <c r="F14" s="7">
        <f>E14</f>
        <v>1.9719599999999999</v>
      </c>
      <c r="G14" s="9">
        <v>1.90778</v>
      </c>
      <c r="H14" s="10">
        <f>ROUND(G14/1.2,5)</f>
        <v>1.58982</v>
      </c>
    </row>
    <row r="15" spans="1:8" x14ac:dyDescent="0.25">
      <c r="A15" s="2"/>
      <c r="B15" s="2"/>
      <c r="C15" s="2"/>
      <c r="D15" s="2"/>
      <c r="E15" s="2"/>
      <c r="F15" s="2"/>
      <c r="G15" s="2"/>
      <c r="H15" s="2"/>
    </row>
    <row r="16" spans="1:8" x14ac:dyDescent="0.25">
      <c r="A16" s="2"/>
      <c r="B16" s="2"/>
      <c r="C16" s="2"/>
      <c r="D16" s="2"/>
      <c r="E16" s="2"/>
      <c r="F16" s="2"/>
      <c r="G16" s="2"/>
      <c r="H16" s="2"/>
    </row>
    <row r="19" spans="1:4" x14ac:dyDescent="0.25">
      <c r="A19" t="s">
        <v>11</v>
      </c>
      <c r="D19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Боярина Марина Анатольевна</dc:creator>
  <cp:lastModifiedBy>Боярина Марина Анатольевна</cp:lastModifiedBy>
  <dcterms:created xsi:type="dcterms:W3CDTF">2024-06-06T05:19:14Z</dcterms:created>
  <dcterms:modified xsi:type="dcterms:W3CDTF">2024-08-12T08:05:36Z</dcterms:modified>
</cp:coreProperties>
</file>