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5-2029\Работа над ошибками 25-34\2024\ЭJ_ROEK_REK_09_01\"/>
    </mc:Choice>
  </mc:AlternateContent>
  <bookViews>
    <workbookView xWindow="0" yWindow="0" windowWidth="1980" windowHeight="1170"/>
  </bookViews>
  <sheets>
    <sheet name="Смета по ФСНБ 421+557прРИМ" sheetId="6" r:id="rId1"/>
    <sheet name="RV_DATA" sheetId="9" state="hidden" r:id="rId2"/>
  </sheets>
  <definedNames>
    <definedName name="_xlnm.Print_Titles" localSheetId="0">'Смета по ФСНБ 421+557прРИМ'!$60:$60</definedName>
  </definedNames>
  <calcPr calcId="152511"/>
</workbook>
</file>

<file path=xl/calcChain.xml><?xml version="1.0" encoding="utf-8"?>
<calcChain xmlns="http://schemas.openxmlformats.org/spreadsheetml/2006/main">
  <c r="Z104" i="9" l="1"/>
  <c r="S104" i="9"/>
  <c r="P104" i="9"/>
  <c r="O104" i="9"/>
  <c r="N104" i="9"/>
  <c r="M104" i="9"/>
  <c r="K104" i="9"/>
  <c r="I104" i="9"/>
  <c r="H104" i="9"/>
  <c r="G104" i="9"/>
  <c r="F104" i="9"/>
  <c r="E104" i="9"/>
  <c r="D104" i="9"/>
  <c r="A104" i="9"/>
  <c r="Z103" i="9"/>
  <c r="S103" i="9"/>
  <c r="P103" i="9"/>
  <c r="N103" i="9"/>
  <c r="K103" i="9"/>
  <c r="J103" i="9"/>
  <c r="I103" i="9"/>
  <c r="H103" i="9"/>
  <c r="G103" i="9"/>
  <c r="F103" i="9"/>
  <c r="E103" i="9"/>
  <c r="Z102" i="9"/>
  <c r="S102" i="9"/>
  <c r="P102" i="9"/>
  <c r="O102" i="9"/>
  <c r="N102" i="9"/>
  <c r="M102" i="9"/>
  <c r="K102" i="9"/>
  <c r="I102" i="9"/>
  <c r="H102" i="9"/>
  <c r="G102" i="9"/>
  <c r="F102" i="9"/>
  <c r="E102" i="9"/>
  <c r="D102" i="9"/>
  <c r="A102" i="9"/>
  <c r="Z101" i="9"/>
  <c r="S101" i="9"/>
  <c r="P101" i="9"/>
  <c r="N101" i="9"/>
  <c r="K101" i="9"/>
  <c r="I101" i="9"/>
  <c r="H101" i="9"/>
  <c r="G101" i="9"/>
  <c r="F101" i="9"/>
  <c r="E101" i="9"/>
  <c r="D101" i="9"/>
  <c r="A101" i="9"/>
  <c r="Z100" i="9"/>
  <c r="S100" i="9"/>
  <c r="P100" i="9"/>
  <c r="O100" i="9"/>
  <c r="N100" i="9"/>
  <c r="M100" i="9"/>
  <c r="K100" i="9"/>
  <c r="I100" i="9"/>
  <c r="H100" i="9"/>
  <c r="G100" i="9"/>
  <c r="F100" i="9"/>
  <c r="E100" i="9"/>
  <c r="D100" i="9"/>
  <c r="A100" i="9"/>
  <c r="Z99" i="9"/>
  <c r="S99" i="9"/>
  <c r="P99" i="9"/>
  <c r="O99" i="9"/>
  <c r="N99" i="9"/>
  <c r="M99" i="9"/>
  <c r="K99" i="9"/>
  <c r="I99" i="9"/>
  <c r="H99" i="9"/>
  <c r="G99" i="9"/>
  <c r="F99" i="9"/>
  <c r="E99" i="9"/>
  <c r="D99" i="9"/>
  <c r="A99" i="9"/>
  <c r="Z98" i="9"/>
  <c r="S98" i="9"/>
  <c r="P98" i="9"/>
  <c r="O98" i="9"/>
  <c r="N98" i="9"/>
  <c r="M98" i="9"/>
  <c r="K98" i="9"/>
  <c r="I98" i="9"/>
  <c r="H98" i="9"/>
  <c r="G98" i="9"/>
  <c r="F98" i="9"/>
  <c r="E98" i="9"/>
  <c r="D98" i="9"/>
  <c r="A98" i="9"/>
  <c r="Z97" i="9"/>
  <c r="S97" i="9"/>
  <c r="P97" i="9"/>
  <c r="N97" i="9"/>
  <c r="K97" i="9"/>
  <c r="I97" i="9"/>
  <c r="H97" i="9"/>
  <c r="G97" i="9"/>
  <c r="F97" i="9"/>
  <c r="E97" i="9"/>
  <c r="D97" i="9"/>
  <c r="A97" i="9"/>
  <c r="Z96" i="9"/>
  <c r="S96" i="9"/>
  <c r="P96" i="9"/>
  <c r="N96" i="9"/>
  <c r="K96" i="9"/>
  <c r="I96" i="9"/>
  <c r="H96" i="9"/>
  <c r="G96" i="9"/>
  <c r="F96" i="9"/>
  <c r="E96" i="9"/>
  <c r="D96" i="9"/>
  <c r="A96" i="9"/>
  <c r="Z95" i="9"/>
  <c r="S95" i="9"/>
  <c r="P95" i="9"/>
  <c r="N95" i="9"/>
  <c r="K95" i="9"/>
  <c r="I95" i="9"/>
  <c r="H95" i="9"/>
  <c r="G95" i="9"/>
  <c r="F95" i="9"/>
  <c r="E95" i="9"/>
  <c r="D95" i="9"/>
  <c r="A95" i="9"/>
  <c r="Z94" i="9"/>
  <c r="S94" i="9"/>
  <c r="P94" i="9"/>
  <c r="O94" i="9"/>
  <c r="N94" i="9"/>
  <c r="M94" i="9"/>
  <c r="K94" i="9"/>
  <c r="I94" i="9"/>
  <c r="H94" i="9"/>
  <c r="G94" i="9"/>
  <c r="F94" i="9"/>
  <c r="E94" i="9"/>
  <c r="D94" i="9"/>
  <c r="A94" i="9"/>
  <c r="Z93" i="9"/>
  <c r="S93" i="9"/>
  <c r="P93" i="9"/>
  <c r="N93" i="9"/>
  <c r="K93" i="9"/>
  <c r="J93" i="9"/>
  <c r="I93" i="9"/>
  <c r="R93" i="9" s="1"/>
  <c r="H93" i="9"/>
  <c r="G93" i="9"/>
  <c r="F93" i="9"/>
  <c r="E93" i="9"/>
  <c r="Z92" i="9"/>
  <c r="S92" i="9"/>
  <c r="P92" i="9"/>
  <c r="N92" i="9"/>
  <c r="K92" i="9"/>
  <c r="J92" i="9"/>
  <c r="I92" i="9"/>
  <c r="R92" i="9" s="1"/>
  <c r="H92" i="9"/>
  <c r="G92" i="9"/>
  <c r="F92" i="9"/>
  <c r="E92" i="9"/>
  <c r="Z91" i="9"/>
  <c r="S91" i="9"/>
  <c r="P91" i="9"/>
  <c r="N91" i="9"/>
  <c r="K91" i="9"/>
  <c r="J91" i="9"/>
  <c r="I91" i="9"/>
  <c r="R91" i="9" s="1"/>
  <c r="H91" i="9"/>
  <c r="G91" i="9"/>
  <c r="F91" i="9"/>
  <c r="E91" i="9"/>
  <c r="Z90" i="9"/>
  <c r="S90" i="9"/>
  <c r="P90" i="9"/>
  <c r="N90" i="9"/>
  <c r="K90" i="9"/>
  <c r="J90" i="9"/>
  <c r="I90" i="9"/>
  <c r="R90" i="9" s="1"/>
  <c r="H90" i="9"/>
  <c r="G90" i="9"/>
  <c r="F90" i="9"/>
  <c r="E90" i="9"/>
  <c r="Z89" i="9"/>
  <c r="S89" i="9"/>
  <c r="P89" i="9"/>
  <c r="N89" i="9"/>
  <c r="K89" i="9"/>
  <c r="J89" i="9"/>
  <c r="I89" i="9"/>
  <c r="H89" i="9"/>
  <c r="G89" i="9"/>
  <c r="F89" i="9"/>
  <c r="E89" i="9"/>
  <c r="Z88" i="9"/>
  <c r="S88" i="9"/>
  <c r="P88" i="9"/>
  <c r="N88" i="9"/>
  <c r="K88" i="9"/>
  <c r="I88" i="9"/>
  <c r="H88" i="9"/>
  <c r="G88" i="9"/>
  <c r="F88" i="9"/>
  <c r="E88" i="9"/>
  <c r="D88" i="9"/>
  <c r="A88" i="9"/>
  <c r="Z87" i="9"/>
  <c r="S87" i="9"/>
  <c r="P87" i="9"/>
  <c r="N87" i="9"/>
  <c r="K87" i="9"/>
  <c r="J87" i="9"/>
  <c r="I87" i="9"/>
  <c r="R87" i="9" s="1"/>
  <c r="H87" i="9"/>
  <c r="G87" i="9"/>
  <c r="F87" i="9"/>
  <c r="E87" i="9"/>
  <c r="Z86" i="9"/>
  <c r="S86" i="9"/>
  <c r="P86" i="9"/>
  <c r="N86" i="9"/>
  <c r="K86" i="9"/>
  <c r="J86" i="9"/>
  <c r="I86" i="9"/>
  <c r="H86" i="9"/>
  <c r="G86" i="9"/>
  <c r="F86" i="9"/>
  <c r="E86" i="9"/>
  <c r="Z85" i="9"/>
  <c r="S85" i="9"/>
  <c r="P85" i="9"/>
  <c r="N85" i="9"/>
  <c r="K85" i="9"/>
  <c r="J85" i="9"/>
  <c r="I85" i="9"/>
  <c r="H85" i="9"/>
  <c r="G85" i="9"/>
  <c r="F85" i="9"/>
  <c r="E85" i="9"/>
  <c r="Z84" i="9"/>
  <c r="S84" i="9"/>
  <c r="P84" i="9"/>
  <c r="N84" i="9"/>
  <c r="K84" i="9"/>
  <c r="J84" i="9"/>
  <c r="I84" i="9"/>
  <c r="R84" i="9" s="1"/>
  <c r="H84" i="9"/>
  <c r="G84" i="9"/>
  <c r="F84" i="9"/>
  <c r="E84" i="9"/>
  <c r="Z83" i="9"/>
  <c r="S83" i="9"/>
  <c r="P83" i="9"/>
  <c r="N83" i="9"/>
  <c r="K83" i="9"/>
  <c r="J83" i="9"/>
  <c r="I83" i="9"/>
  <c r="R83" i="9" s="1"/>
  <c r="H83" i="9"/>
  <c r="G83" i="9"/>
  <c r="F83" i="9"/>
  <c r="E83" i="9"/>
  <c r="Z82" i="9"/>
  <c r="S82" i="9"/>
  <c r="P82" i="9"/>
  <c r="N82" i="9"/>
  <c r="K82" i="9"/>
  <c r="J82" i="9"/>
  <c r="I82" i="9"/>
  <c r="H82" i="9"/>
  <c r="G82" i="9"/>
  <c r="F82" i="9"/>
  <c r="E82" i="9"/>
  <c r="Z81" i="9"/>
  <c r="S81" i="9"/>
  <c r="P81" i="9"/>
  <c r="N81" i="9"/>
  <c r="K81" i="9"/>
  <c r="J81" i="9"/>
  <c r="I81" i="9"/>
  <c r="H81" i="9"/>
  <c r="G81" i="9"/>
  <c r="F81" i="9"/>
  <c r="E81" i="9"/>
  <c r="Z80" i="9"/>
  <c r="S80" i="9"/>
  <c r="P80" i="9"/>
  <c r="N80" i="9"/>
  <c r="K80" i="9"/>
  <c r="I80" i="9"/>
  <c r="H80" i="9"/>
  <c r="G80" i="9"/>
  <c r="F80" i="9"/>
  <c r="E80" i="9"/>
  <c r="D80" i="9"/>
  <c r="A80" i="9"/>
  <c r="Z79" i="9"/>
  <c r="S79" i="9"/>
  <c r="P79" i="9"/>
  <c r="N79" i="9"/>
  <c r="K79" i="9"/>
  <c r="I79" i="9"/>
  <c r="H79" i="9"/>
  <c r="G79" i="9"/>
  <c r="F79" i="9"/>
  <c r="E79" i="9"/>
  <c r="D79" i="9"/>
  <c r="A79" i="9"/>
  <c r="Z78" i="9"/>
  <c r="S78" i="9"/>
  <c r="P78" i="9"/>
  <c r="N78" i="9"/>
  <c r="K78" i="9"/>
  <c r="I78" i="9"/>
  <c r="H78" i="9"/>
  <c r="G78" i="9"/>
  <c r="F78" i="9"/>
  <c r="E78" i="9"/>
  <c r="D78" i="9"/>
  <c r="A78" i="9"/>
  <c r="Z77" i="9"/>
  <c r="S77" i="9"/>
  <c r="P77" i="9"/>
  <c r="O77" i="9"/>
  <c r="N77" i="9"/>
  <c r="M77" i="9"/>
  <c r="K77" i="9"/>
  <c r="I77" i="9"/>
  <c r="H77" i="9"/>
  <c r="G77" i="9"/>
  <c r="F77" i="9"/>
  <c r="E77" i="9"/>
  <c r="D77" i="9"/>
  <c r="A77" i="9"/>
  <c r="Z76" i="9"/>
  <c r="S76" i="9"/>
  <c r="P76" i="9"/>
  <c r="N76" i="9"/>
  <c r="K76" i="9"/>
  <c r="I76" i="9"/>
  <c r="H76" i="9"/>
  <c r="G76" i="9"/>
  <c r="F76" i="9"/>
  <c r="E76" i="9"/>
  <c r="D76" i="9"/>
  <c r="A76" i="9"/>
  <c r="Z75" i="9"/>
  <c r="S75" i="9"/>
  <c r="P75" i="9"/>
  <c r="N75" i="9"/>
  <c r="K75" i="9"/>
  <c r="I75" i="9"/>
  <c r="H75" i="9"/>
  <c r="G75" i="9"/>
  <c r="F75" i="9"/>
  <c r="E75" i="9"/>
  <c r="D75" i="9"/>
  <c r="A75" i="9"/>
  <c r="Z74" i="9"/>
  <c r="S74" i="9"/>
  <c r="P74" i="9"/>
  <c r="N74" i="9"/>
  <c r="K74" i="9"/>
  <c r="I74" i="9"/>
  <c r="H74" i="9"/>
  <c r="G74" i="9"/>
  <c r="F74" i="9"/>
  <c r="E74" i="9"/>
  <c r="D74" i="9"/>
  <c r="A74" i="9"/>
  <c r="Z73" i="9"/>
  <c r="S73" i="9"/>
  <c r="P73" i="9"/>
  <c r="O73" i="9"/>
  <c r="N73" i="9"/>
  <c r="M73" i="9"/>
  <c r="K73" i="9"/>
  <c r="I73" i="9"/>
  <c r="H73" i="9"/>
  <c r="G73" i="9"/>
  <c r="F73" i="9"/>
  <c r="E73" i="9"/>
  <c r="D73" i="9"/>
  <c r="A73" i="9"/>
  <c r="Z72" i="9"/>
  <c r="S72" i="9"/>
  <c r="P72" i="9"/>
  <c r="N72" i="9"/>
  <c r="K72" i="9"/>
  <c r="I72" i="9"/>
  <c r="H72" i="9"/>
  <c r="G72" i="9"/>
  <c r="F72" i="9"/>
  <c r="E72" i="9"/>
  <c r="D72" i="9"/>
  <c r="A72" i="9"/>
  <c r="Z71" i="9"/>
  <c r="S71" i="9"/>
  <c r="P71" i="9"/>
  <c r="O71" i="9"/>
  <c r="N71" i="9"/>
  <c r="M71" i="9"/>
  <c r="K71" i="9"/>
  <c r="I71" i="9"/>
  <c r="H71" i="9"/>
  <c r="G71" i="9"/>
  <c r="F71" i="9"/>
  <c r="E71" i="9"/>
  <c r="D71" i="9"/>
  <c r="A71" i="9"/>
  <c r="Z70" i="9"/>
  <c r="S70" i="9"/>
  <c r="P70" i="9"/>
  <c r="O70" i="9"/>
  <c r="N70" i="9"/>
  <c r="M70" i="9"/>
  <c r="K70" i="9"/>
  <c r="I70" i="9"/>
  <c r="H70" i="9"/>
  <c r="G70" i="9"/>
  <c r="F70" i="9"/>
  <c r="E70" i="9"/>
  <c r="D70" i="9"/>
  <c r="A70" i="9"/>
  <c r="Z69" i="9"/>
  <c r="S69" i="9"/>
  <c r="P69" i="9"/>
  <c r="O69" i="9"/>
  <c r="N69" i="9"/>
  <c r="M69" i="9"/>
  <c r="K69" i="9"/>
  <c r="I69" i="9"/>
  <c r="H69" i="9"/>
  <c r="G69" i="9"/>
  <c r="F69" i="9"/>
  <c r="E69" i="9"/>
  <c r="D69" i="9"/>
  <c r="A69" i="9"/>
  <c r="Z68" i="9"/>
  <c r="S68" i="9"/>
  <c r="P68" i="9"/>
  <c r="O68" i="9"/>
  <c r="N68" i="9"/>
  <c r="M68" i="9"/>
  <c r="K68" i="9"/>
  <c r="I68" i="9"/>
  <c r="H68" i="9"/>
  <c r="G68" i="9"/>
  <c r="F68" i="9"/>
  <c r="E68" i="9"/>
  <c r="D68" i="9"/>
  <c r="A68" i="9"/>
  <c r="Z67" i="9"/>
  <c r="S67" i="9"/>
  <c r="P67" i="9"/>
  <c r="N67" i="9"/>
  <c r="K67" i="9"/>
  <c r="J67" i="9"/>
  <c r="I67" i="9"/>
  <c r="H67" i="9"/>
  <c r="G67" i="9"/>
  <c r="F67" i="9"/>
  <c r="E67" i="9"/>
  <c r="Z66" i="9"/>
  <c r="S66" i="9"/>
  <c r="P66" i="9"/>
  <c r="N66" i="9"/>
  <c r="K66" i="9"/>
  <c r="J66" i="9"/>
  <c r="I66" i="9"/>
  <c r="H66" i="9"/>
  <c r="G66" i="9"/>
  <c r="F66" i="9"/>
  <c r="E66" i="9"/>
  <c r="Z65" i="9"/>
  <c r="S65" i="9"/>
  <c r="P65" i="9"/>
  <c r="N65" i="9"/>
  <c r="K65" i="9"/>
  <c r="J65" i="9"/>
  <c r="I65" i="9"/>
  <c r="H65" i="9"/>
  <c r="G65" i="9"/>
  <c r="F65" i="9"/>
  <c r="E65" i="9"/>
  <c r="Z64" i="9"/>
  <c r="S64" i="9"/>
  <c r="P64" i="9"/>
  <c r="N64" i="9"/>
  <c r="K64" i="9"/>
  <c r="J64" i="9"/>
  <c r="I64" i="9"/>
  <c r="H64" i="9"/>
  <c r="G64" i="9"/>
  <c r="F64" i="9"/>
  <c r="E64" i="9"/>
  <c r="Z63" i="9"/>
  <c r="S63" i="9"/>
  <c r="P63" i="9"/>
  <c r="N63" i="9"/>
  <c r="K63" i="9"/>
  <c r="J63" i="9"/>
  <c r="I63" i="9"/>
  <c r="H63" i="9"/>
  <c r="G63" i="9"/>
  <c r="F63" i="9"/>
  <c r="E63" i="9"/>
  <c r="Z62" i="9"/>
  <c r="S62" i="9"/>
  <c r="P62" i="9"/>
  <c r="N62" i="9"/>
  <c r="K62" i="9"/>
  <c r="J62" i="9"/>
  <c r="I62" i="9"/>
  <c r="H62" i="9"/>
  <c r="G62" i="9"/>
  <c r="F62" i="9"/>
  <c r="E62" i="9"/>
  <c r="Z61" i="9"/>
  <c r="S61" i="9"/>
  <c r="P61" i="9"/>
  <c r="O61" i="9"/>
  <c r="N61" i="9"/>
  <c r="M61" i="9"/>
  <c r="K61" i="9"/>
  <c r="I61" i="9"/>
  <c r="H61" i="9"/>
  <c r="G61" i="9"/>
  <c r="F61" i="9"/>
  <c r="E61" i="9"/>
  <c r="D61" i="9"/>
  <c r="A61" i="9"/>
  <c r="Z60" i="9"/>
  <c r="S60" i="9"/>
  <c r="P60" i="9"/>
  <c r="N60" i="9"/>
  <c r="K60" i="9"/>
  <c r="J60" i="9"/>
  <c r="I60" i="9"/>
  <c r="H60" i="9"/>
  <c r="G60" i="9"/>
  <c r="F60" i="9"/>
  <c r="E60" i="9"/>
  <c r="Z59" i="9"/>
  <c r="S59" i="9"/>
  <c r="P59" i="9"/>
  <c r="N59" i="9"/>
  <c r="K59" i="9"/>
  <c r="J59" i="9"/>
  <c r="I59" i="9"/>
  <c r="H59" i="9"/>
  <c r="G59" i="9"/>
  <c r="F59" i="9"/>
  <c r="E59" i="9"/>
  <c r="Z58" i="9"/>
  <c r="S58" i="9"/>
  <c r="P58" i="9"/>
  <c r="N58" i="9"/>
  <c r="K58" i="9"/>
  <c r="J58" i="9"/>
  <c r="I58" i="9"/>
  <c r="T58" i="9" s="1"/>
  <c r="H58" i="9"/>
  <c r="G58" i="9"/>
  <c r="F58" i="9"/>
  <c r="E58" i="9"/>
  <c r="Z57" i="9"/>
  <c r="S57" i="9"/>
  <c r="P57" i="9"/>
  <c r="N57" i="9"/>
  <c r="K57" i="9"/>
  <c r="J57" i="9"/>
  <c r="I57" i="9"/>
  <c r="H57" i="9"/>
  <c r="G57" i="9"/>
  <c r="F57" i="9"/>
  <c r="E57" i="9"/>
  <c r="Z56" i="9"/>
  <c r="S56" i="9"/>
  <c r="P56" i="9"/>
  <c r="N56" i="9"/>
  <c r="K56" i="9"/>
  <c r="J56" i="9"/>
  <c r="I56" i="9"/>
  <c r="T56" i="9" s="1"/>
  <c r="H56" i="9"/>
  <c r="G56" i="9"/>
  <c r="F56" i="9"/>
  <c r="E56" i="9"/>
  <c r="Z55" i="9"/>
  <c r="S55" i="9"/>
  <c r="P55" i="9"/>
  <c r="N55" i="9"/>
  <c r="K55" i="9"/>
  <c r="J55" i="9"/>
  <c r="I55" i="9"/>
  <c r="H55" i="9"/>
  <c r="G55" i="9"/>
  <c r="F55" i="9"/>
  <c r="E55" i="9"/>
  <c r="Z54" i="9"/>
  <c r="S54" i="9"/>
  <c r="P54" i="9"/>
  <c r="N54" i="9"/>
  <c r="K54" i="9"/>
  <c r="J54" i="9"/>
  <c r="I54" i="9"/>
  <c r="T54" i="9" s="1"/>
  <c r="H54" i="9"/>
  <c r="G54" i="9"/>
  <c r="F54" i="9"/>
  <c r="E54" i="9"/>
  <c r="Z53" i="9"/>
  <c r="S53" i="9"/>
  <c r="P53" i="9"/>
  <c r="N53" i="9"/>
  <c r="K53" i="9"/>
  <c r="J53" i="9"/>
  <c r="I53" i="9"/>
  <c r="H53" i="9"/>
  <c r="G53" i="9"/>
  <c r="F53" i="9"/>
  <c r="E53" i="9"/>
  <c r="Z52" i="9"/>
  <c r="S52" i="9"/>
  <c r="P52" i="9"/>
  <c r="O52" i="9"/>
  <c r="N52" i="9"/>
  <c r="M52" i="9"/>
  <c r="K52" i="9"/>
  <c r="I52" i="9"/>
  <c r="T52" i="9" s="1"/>
  <c r="H52" i="9"/>
  <c r="G52" i="9"/>
  <c r="F52" i="9"/>
  <c r="E52" i="9"/>
  <c r="D52" i="9"/>
  <c r="A52" i="9"/>
  <c r="Z51" i="9"/>
  <c r="S51" i="9"/>
  <c r="P51" i="9"/>
  <c r="N51" i="9"/>
  <c r="K51" i="9"/>
  <c r="J51" i="9"/>
  <c r="I51" i="9"/>
  <c r="R51" i="9" s="1"/>
  <c r="H51" i="9"/>
  <c r="G51" i="9"/>
  <c r="F51" i="9"/>
  <c r="E51" i="9"/>
  <c r="Z50" i="9"/>
  <c r="S50" i="9"/>
  <c r="P50" i="9"/>
  <c r="N50" i="9"/>
  <c r="K50" i="9"/>
  <c r="J50" i="9"/>
  <c r="I50" i="9"/>
  <c r="H50" i="9"/>
  <c r="G50" i="9"/>
  <c r="F50" i="9"/>
  <c r="E50" i="9"/>
  <c r="Z49" i="9"/>
  <c r="S49" i="9"/>
  <c r="P49" i="9"/>
  <c r="N49" i="9"/>
  <c r="K49" i="9"/>
  <c r="J49" i="9"/>
  <c r="I49" i="9"/>
  <c r="H49" i="9"/>
  <c r="G49" i="9"/>
  <c r="F49" i="9"/>
  <c r="E49" i="9"/>
  <c r="Z48" i="9"/>
  <c r="S48" i="9"/>
  <c r="P48" i="9"/>
  <c r="N48" i="9"/>
  <c r="K48" i="9"/>
  <c r="J48" i="9"/>
  <c r="I48" i="9"/>
  <c r="R48" i="9" s="1"/>
  <c r="H48" i="9"/>
  <c r="G48" i="9"/>
  <c r="F48" i="9"/>
  <c r="E48" i="9"/>
  <c r="Z47" i="9"/>
  <c r="S47" i="9"/>
  <c r="P47" i="9"/>
  <c r="O47" i="9"/>
  <c r="N47" i="9"/>
  <c r="M47" i="9"/>
  <c r="K47" i="9"/>
  <c r="I47" i="9"/>
  <c r="H47" i="9"/>
  <c r="G47" i="9"/>
  <c r="F47" i="9"/>
  <c r="E47" i="9"/>
  <c r="D47" i="9"/>
  <c r="A47" i="9"/>
  <c r="Z46" i="9"/>
  <c r="S46" i="9"/>
  <c r="P46" i="9"/>
  <c r="O46" i="9"/>
  <c r="N46" i="9"/>
  <c r="M46" i="9"/>
  <c r="K46" i="9"/>
  <c r="I46" i="9"/>
  <c r="H46" i="9"/>
  <c r="G46" i="9"/>
  <c r="F46" i="9"/>
  <c r="E46" i="9"/>
  <c r="D46" i="9"/>
  <c r="A46" i="9"/>
  <c r="Z45" i="9"/>
  <c r="S45" i="9"/>
  <c r="P45" i="9"/>
  <c r="N45" i="9"/>
  <c r="K45" i="9"/>
  <c r="J45" i="9"/>
  <c r="I45" i="9"/>
  <c r="H45" i="9"/>
  <c r="G45" i="9"/>
  <c r="F45" i="9"/>
  <c r="E45" i="9"/>
  <c r="Z44" i="9"/>
  <c r="S44" i="9"/>
  <c r="P44" i="9"/>
  <c r="N44" i="9"/>
  <c r="K44" i="9"/>
  <c r="J44" i="9"/>
  <c r="I44" i="9"/>
  <c r="H44" i="9"/>
  <c r="G44" i="9"/>
  <c r="F44" i="9"/>
  <c r="E44" i="9"/>
  <c r="Z43" i="9"/>
  <c r="S43" i="9"/>
  <c r="P43" i="9"/>
  <c r="N43" i="9"/>
  <c r="K43" i="9"/>
  <c r="J43" i="9"/>
  <c r="I43" i="9"/>
  <c r="H43" i="9"/>
  <c r="G43" i="9"/>
  <c r="F43" i="9"/>
  <c r="E43" i="9"/>
  <c r="Z42" i="9"/>
  <c r="S42" i="9"/>
  <c r="P42" i="9"/>
  <c r="N42" i="9"/>
  <c r="K42" i="9"/>
  <c r="J42" i="9"/>
  <c r="I42" i="9"/>
  <c r="H42" i="9"/>
  <c r="G42" i="9"/>
  <c r="F42" i="9"/>
  <c r="E42" i="9"/>
  <c r="Z41" i="9"/>
  <c r="S41" i="9"/>
  <c r="P41" i="9"/>
  <c r="N41" i="9"/>
  <c r="K41" i="9"/>
  <c r="J41" i="9"/>
  <c r="I41" i="9"/>
  <c r="H41" i="9"/>
  <c r="G41" i="9"/>
  <c r="F41" i="9"/>
  <c r="E41" i="9"/>
  <c r="Z40" i="9"/>
  <c r="S40" i="9"/>
  <c r="P40" i="9"/>
  <c r="O40" i="9"/>
  <c r="N40" i="9"/>
  <c r="M40" i="9"/>
  <c r="K40" i="9"/>
  <c r="I40" i="9"/>
  <c r="T40" i="9" s="1"/>
  <c r="H40" i="9"/>
  <c r="G40" i="9"/>
  <c r="F40" i="9"/>
  <c r="E40" i="9"/>
  <c r="D40" i="9"/>
  <c r="A40" i="9"/>
  <c r="Z39" i="9"/>
  <c r="S39" i="9"/>
  <c r="P39" i="9"/>
  <c r="N39" i="9"/>
  <c r="K39" i="9"/>
  <c r="J39" i="9"/>
  <c r="I39" i="9"/>
  <c r="R39" i="9" s="1"/>
  <c r="H39" i="9"/>
  <c r="G39" i="9"/>
  <c r="F39" i="9"/>
  <c r="E39" i="9"/>
  <c r="Z38" i="9"/>
  <c r="S38" i="9"/>
  <c r="P38" i="9"/>
  <c r="N38" i="9"/>
  <c r="K38" i="9"/>
  <c r="J38" i="9"/>
  <c r="I38" i="9"/>
  <c r="H38" i="9"/>
  <c r="G38" i="9"/>
  <c r="F38" i="9"/>
  <c r="E38" i="9"/>
  <c r="Z37" i="9"/>
  <c r="S37" i="9"/>
  <c r="P37" i="9"/>
  <c r="N37" i="9"/>
  <c r="K37" i="9"/>
  <c r="J37" i="9"/>
  <c r="I37" i="9"/>
  <c r="R37" i="9" s="1"/>
  <c r="H37" i="9"/>
  <c r="G37" i="9"/>
  <c r="F37" i="9"/>
  <c r="E37" i="9"/>
  <c r="Z36" i="9"/>
  <c r="S36" i="9"/>
  <c r="P36" i="9"/>
  <c r="N36" i="9"/>
  <c r="K36" i="9"/>
  <c r="I36" i="9"/>
  <c r="H36" i="9"/>
  <c r="G36" i="9"/>
  <c r="F36" i="9"/>
  <c r="E36" i="9"/>
  <c r="D36" i="9"/>
  <c r="A36" i="9"/>
  <c r="Z35" i="9"/>
  <c r="S35" i="9"/>
  <c r="P35" i="9"/>
  <c r="O35" i="9"/>
  <c r="N35" i="9"/>
  <c r="M35" i="9"/>
  <c r="K35" i="9"/>
  <c r="I35" i="9"/>
  <c r="H35" i="9"/>
  <c r="G35" i="9"/>
  <c r="F35" i="9"/>
  <c r="E35" i="9"/>
  <c r="D35" i="9"/>
  <c r="A35" i="9"/>
  <c r="Z34" i="9"/>
  <c r="S34" i="9"/>
  <c r="P34" i="9"/>
  <c r="N34" i="9"/>
  <c r="K34" i="9"/>
  <c r="J34" i="9"/>
  <c r="I34" i="9"/>
  <c r="H34" i="9"/>
  <c r="G34" i="9"/>
  <c r="F34" i="9"/>
  <c r="E34" i="9"/>
  <c r="Z33" i="9"/>
  <c r="S33" i="9"/>
  <c r="P33" i="9"/>
  <c r="N33" i="9"/>
  <c r="K33" i="9"/>
  <c r="J33" i="9"/>
  <c r="I33" i="9"/>
  <c r="H33" i="9"/>
  <c r="G33" i="9"/>
  <c r="F33" i="9"/>
  <c r="E33" i="9"/>
  <c r="Z32" i="9"/>
  <c r="S32" i="9"/>
  <c r="P32" i="9"/>
  <c r="O32" i="9"/>
  <c r="N32" i="9"/>
  <c r="M32" i="9"/>
  <c r="K32" i="9"/>
  <c r="I32" i="9"/>
  <c r="H32" i="9"/>
  <c r="G32" i="9"/>
  <c r="F32" i="9"/>
  <c r="E32" i="9"/>
  <c r="D32" i="9"/>
  <c r="A32" i="9"/>
  <c r="Z31" i="9"/>
  <c r="S31" i="9"/>
  <c r="P31" i="9"/>
  <c r="N31" i="9"/>
  <c r="K31" i="9"/>
  <c r="J31" i="9"/>
  <c r="I31" i="9"/>
  <c r="H31" i="9"/>
  <c r="G31" i="9"/>
  <c r="F31" i="9"/>
  <c r="E31" i="9"/>
  <c r="Z30" i="9"/>
  <c r="S30" i="9"/>
  <c r="P30" i="9"/>
  <c r="N30" i="9"/>
  <c r="K30" i="9"/>
  <c r="J30" i="9"/>
  <c r="I30" i="9"/>
  <c r="H30" i="9"/>
  <c r="G30" i="9"/>
  <c r="F30" i="9"/>
  <c r="E30" i="9"/>
  <c r="Z29" i="9"/>
  <c r="S29" i="9"/>
  <c r="P29" i="9"/>
  <c r="N29" i="9"/>
  <c r="K29" i="9"/>
  <c r="J29" i="9"/>
  <c r="I29" i="9"/>
  <c r="H29" i="9"/>
  <c r="G29" i="9"/>
  <c r="F29" i="9"/>
  <c r="E29" i="9"/>
  <c r="Z28" i="9"/>
  <c r="S28" i="9"/>
  <c r="P28" i="9"/>
  <c r="N28" i="9"/>
  <c r="K28" i="9"/>
  <c r="I28" i="9"/>
  <c r="T28" i="9" s="1"/>
  <c r="H28" i="9"/>
  <c r="G28" i="9"/>
  <c r="F28" i="9"/>
  <c r="E28" i="9"/>
  <c r="D28" i="9"/>
  <c r="A28" i="9"/>
  <c r="Z27" i="9"/>
  <c r="S27" i="9"/>
  <c r="P27" i="9"/>
  <c r="N27" i="9"/>
  <c r="K27" i="9"/>
  <c r="J27" i="9"/>
  <c r="I27" i="9"/>
  <c r="R27" i="9" s="1"/>
  <c r="H27" i="9"/>
  <c r="G27" i="9"/>
  <c r="F27" i="9"/>
  <c r="E27" i="9"/>
  <c r="Z26" i="9"/>
  <c r="S26" i="9"/>
  <c r="P26" i="9"/>
  <c r="N26" i="9"/>
  <c r="K26" i="9"/>
  <c r="J26" i="9"/>
  <c r="I26" i="9"/>
  <c r="H26" i="9"/>
  <c r="G26" i="9"/>
  <c r="F26" i="9"/>
  <c r="E26" i="9"/>
  <c r="Z25" i="9"/>
  <c r="S25" i="9"/>
  <c r="P25" i="9"/>
  <c r="N25" i="9"/>
  <c r="K25" i="9"/>
  <c r="J25" i="9"/>
  <c r="I25" i="9"/>
  <c r="R25" i="9" s="1"/>
  <c r="H25" i="9"/>
  <c r="G25" i="9"/>
  <c r="F25" i="9"/>
  <c r="E25" i="9"/>
  <c r="Z24" i="9"/>
  <c r="S24" i="9"/>
  <c r="P24" i="9"/>
  <c r="N24" i="9"/>
  <c r="K24" i="9"/>
  <c r="J24" i="9"/>
  <c r="I24" i="9"/>
  <c r="H24" i="9"/>
  <c r="G24" i="9"/>
  <c r="F24" i="9"/>
  <c r="E24" i="9"/>
  <c r="Z23" i="9"/>
  <c r="S23" i="9"/>
  <c r="P23" i="9"/>
  <c r="N23" i="9"/>
  <c r="K23" i="9"/>
  <c r="J23" i="9"/>
  <c r="I23" i="9"/>
  <c r="R23" i="9" s="1"/>
  <c r="H23" i="9"/>
  <c r="G23" i="9"/>
  <c r="F23" i="9"/>
  <c r="E23" i="9"/>
  <c r="Z22" i="9"/>
  <c r="S22" i="9"/>
  <c r="P22" i="9"/>
  <c r="N22" i="9"/>
  <c r="K22" i="9"/>
  <c r="J22" i="9"/>
  <c r="I22" i="9"/>
  <c r="H22" i="9"/>
  <c r="G22" i="9"/>
  <c r="F22" i="9"/>
  <c r="E22" i="9"/>
  <c r="Z21" i="9"/>
  <c r="S21" i="9"/>
  <c r="P21" i="9"/>
  <c r="N21" i="9"/>
  <c r="K21" i="9"/>
  <c r="I21" i="9"/>
  <c r="H21" i="9"/>
  <c r="G21" i="9"/>
  <c r="F21" i="9"/>
  <c r="E21" i="9"/>
  <c r="D21" i="9"/>
  <c r="A21" i="9"/>
  <c r="Z20" i="9"/>
  <c r="S20" i="9"/>
  <c r="P20" i="9"/>
  <c r="N20" i="9"/>
  <c r="K20" i="9"/>
  <c r="I20" i="9"/>
  <c r="H20" i="9"/>
  <c r="G20" i="9"/>
  <c r="F20" i="9"/>
  <c r="E20" i="9"/>
  <c r="D20" i="9"/>
  <c r="A20" i="9"/>
  <c r="Z19" i="9"/>
  <c r="S19" i="9"/>
  <c r="P19" i="9"/>
  <c r="N19" i="9"/>
  <c r="K19" i="9"/>
  <c r="J19" i="9"/>
  <c r="I19" i="9"/>
  <c r="H19" i="9"/>
  <c r="G19" i="9"/>
  <c r="F19" i="9"/>
  <c r="E19" i="9"/>
  <c r="Z18" i="9"/>
  <c r="S18" i="9"/>
  <c r="P18" i="9"/>
  <c r="N18" i="9"/>
  <c r="K18" i="9"/>
  <c r="J18" i="9"/>
  <c r="I18" i="9"/>
  <c r="H18" i="9"/>
  <c r="G18" i="9"/>
  <c r="F18" i="9"/>
  <c r="E18" i="9"/>
  <c r="Z17" i="9"/>
  <c r="S17" i="9"/>
  <c r="P17" i="9"/>
  <c r="N17" i="9"/>
  <c r="K17" i="9"/>
  <c r="J17" i="9"/>
  <c r="I17" i="9"/>
  <c r="H17" i="9"/>
  <c r="G17" i="9"/>
  <c r="F17" i="9"/>
  <c r="E17" i="9"/>
  <c r="Z16" i="9"/>
  <c r="S16" i="9"/>
  <c r="P16" i="9"/>
  <c r="N16" i="9"/>
  <c r="K16" i="9"/>
  <c r="J16" i="9"/>
  <c r="I16" i="9"/>
  <c r="H16" i="9"/>
  <c r="G16" i="9"/>
  <c r="F16" i="9"/>
  <c r="E16" i="9"/>
  <c r="Z15" i="9"/>
  <c r="S15" i="9"/>
  <c r="P15" i="9"/>
  <c r="N15" i="9"/>
  <c r="K15" i="9"/>
  <c r="J15" i="9"/>
  <c r="I15" i="9"/>
  <c r="H15" i="9"/>
  <c r="G15" i="9"/>
  <c r="F15" i="9"/>
  <c r="E15" i="9"/>
  <c r="Z14" i="9"/>
  <c r="S14" i="9"/>
  <c r="P14" i="9"/>
  <c r="N14" i="9"/>
  <c r="K14" i="9"/>
  <c r="J14" i="9"/>
  <c r="I14" i="9"/>
  <c r="H14" i="9"/>
  <c r="G14" i="9"/>
  <c r="F14" i="9"/>
  <c r="E14" i="9"/>
  <c r="Z13" i="9"/>
  <c r="S13" i="9"/>
  <c r="P13" i="9"/>
  <c r="N13" i="9"/>
  <c r="K13" i="9"/>
  <c r="J13" i="9"/>
  <c r="I13" i="9"/>
  <c r="H13" i="9"/>
  <c r="G13" i="9"/>
  <c r="F13" i="9"/>
  <c r="E13" i="9"/>
  <c r="Z12" i="9"/>
  <c r="S12" i="9"/>
  <c r="P12" i="9"/>
  <c r="O12" i="9"/>
  <c r="N12" i="9"/>
  <c r="M12" i="9"/>
  <c r="K12" i="9"/>
  <c r="I12" i="9"/>
  <c r="H12" i="9"/>
  <c r="G12" i="9"/>
  <c r="F12" i="9"/>
  <c r="E12" i="9"/>
  <c r="D12" i="9"/>
  <c r="A12" i="9"/>
  <c r="Z11" i="9"/>
  <c r="S11" i="9"/>
  <c r="P11" i="9"/>
  <c r="O11" i="9"/>
  <c r="N11" i="9"/>
  <c r="M11" i="9"/>
  <c r="K11" i="9"/>
  <c r="I11" i="9"/>
  <c r="H11" i="9"/>
  <c r="G11" i="9"/>
  <c r="F11" i="9"/>
  <c r="E11" i="9"/>
  <c r="D11" i="9"/>
  <c r="A11" i="9"/>
  <c r="Z10" i="9"/>
  <c r="S10" i="9"/>
  <c r="P10" i="9"/>
  <c r="N10" i="9"/>
  <c r="K10" i="9"/>
  <c r="J10" i="9"/>
  <c r="I10" i="9"/>
  <c r="H10" i="9"/>
  <c r="G10" i="9"/>
  <c r="F10" i="9"/>
  <c r="E10" i="9"/>
  <c r="Z9" i="9"/>
  <c r="S9" i="9"/>
  <c r="P9" i="9"/>
  <c r="N9" i="9"/>
  <c r="K9" i="9"/>
  <c r="J9" i="9"/>
  <c r="I9" i="9"/>
  <c r="H9" i="9"/>
  <c r="G9" i="9"/>
  <c r="F9" i="9"/>
  <c r="E9" i="9"/>
  <c r="Z8" i="9"/>
  <c r="S8" i="9"/>
  <c r="P8" i="9"/>
  <c r="N8" i="9"/>
  <c r="K8" i="9"/>
  <c r="J8" i="9"/>
  <c r="I8" i="9"/>
  <c r="H8" i="9"/>
  <c r="G8" i="9"/>
  <c r="F8" i="9"/>
  <c r="E8" i="9"/>
  <c r="Z7" i="9"/>
  <c r="S7" i="9"/>
  <c r="P7" i="9"/>
  <c r="N7" i="9"/>
  <c r="K7" i="9"/>
  <c r="I7" i="9"/>
  <c r="H7" i="9"/>
  <c r="G7" i="9"/>
  <c r="F7" i="9"/>
  <c r="E7" i="9"/>
  <c r="D7" i="9"/>
  <c r="A7" i="9"/>
  <c r="G6" i="9"/>
  <c r="A6" i="9"/>
  <c r="T60" i="9" l="1"/>
  <c r="T63" i="9"/>
  <c r="T65" i="9"/>
  <c r="T67" i="9"/>
  <c r="T82" i="9"/>
  <c r="O84" i="9"/>
  <c r="T84" i="9"/>
  <c r="T86" i="9"/>
  <c r="M88" i="9"/>
  <c r="T89" i="9"/>
  <c r="O91" i="9"/>
  <c r="T91" i="9"/>
  <c r="O93" i="9"/>
  <c r="T93" i="9"/>
  <c r="T11" i="9"/>
  <c r="T35" i="9"/>
  <c r="T88" i="9"/>
  <c r="R102" i="9"/>
  <c r="T103" i="9"/>
  <c r="T12" i="9"/>
  <c r="T32" i="9"/>
  <c r="T36" i="9"/>
  <c r="T46" i="9"/>
  <c r="T47" i="9"/>
  <c r="T9" i="9"/>
  <c r="R11" i="9"/>
  <c r="R12" i="9"/>
  <c r="T13" i="9"/>
  <c r="T15" i="9"/>
  <c r="T17" i="9"/>
  <c r="T19" i="9"/>
  <c r="T22" i="9"/>
  <c r="O23" i="9"/>
  <c r="T23" i="9"/>
  <c r="T24" i="9"/>
  <c r="O25" i="9"/>
  <c r="T25" i="9"/>
  <c r="T26" i="9"/>
  <c r="O27" i="9"/>
  <c r="T27" i="9"/>
  <c r="T30" i="9"/>
  <c r="T31" i="9"/>
  <c r="R32" i="9"/>
  <c r="T33" i="9"/>
  <c r="R35" i="9"/>
  <c r="M36" i="9"/>
  <c r="R36" i="9"/>
  <c r="O37" i="9"/>
  <c r="T37" i="9"/>
  <c r="T38" i="9"/>
  <c r="O39" i="9"/>
  <c r="T39" i="9"/>
  <c r="T41" i="9"/>
  <c r="T42" i="9"/>
  <c r="T44" i="9"/>
  <c r="T45" i="9"/>
  <c r="R46" i="9"/>
  <c r="R47" i="9"/>
  <c r="O48" i="9"/>
  <c r="T48" i="9"/>
  <c r="T49" i="9"/>
  <c r="T50" i="9"/>
  <c r="R88" i="9"/>
  <c r="T102" i="9"/>
  <c r="M7" i="9"/>
  <c r="O7" i="9"/>
  <c r="R7" i="9"/>
  <c r="T7" i="9"/>
  <c r="M8" i="9"/>
  <c r="R8" i="9"/>
  <c r="O9" i="9"/>
  <c r="M10" i="9"/>
  <c r="R10" i="9"/>
  <c r="O13" i="9"/>
  <c r="M14" i="9"/>
  <c r="R14" i="9"/>
  <c r="O15" i="9"/>
  <c r="M16" i="9"/>
  <c r="R16" i="9"/>
  <c r="O17" i="9"/>
  <c r="M18" i="9"/>
  <c r="R18" i="9"/>
  <c r="O19" i="9"/>
  <c r="M20" i="9"/>
  <c r="O20" i="9"/>
  <c r="R20" i="9"/>
  <c r="T20" i="9"/>
  <c r="M21" i="9"/>
  <c r="O21" i="9"/>
  <c r="R21" i="9"/>
  <c r="T21" i="9"/>
  <c r="M22" i="9"/>
  <c r="R22" i="9"/>
  <c r="M24" i="9"/>
  <c r="R24" i="9"/>
  <c r="M26" i="9"/>
  <c r="R26" i="9"/>
  <c r="M28" i="9"/>
  <c r="O28" i="9"/>
  <c r="R28" i="9"/>
  <c r="M29" i="9"/>
  <c r="R29" i="9"/>
  <c r="O30" i="9"/>
  <c r="M31" i="9"/>
  <c r="R31" i="9"/>
  <c r="O33" i="9"/>
  <c r="M34" i="9"/>
  <c r="R34" i="9"/>
  <c r="M38" i="9"/>
  <c r="R38" i="9"/>
  <c r="R40" i="9"/>
  <c r="M41" i="9"/>
  <c r="R41" i="9"/>
  <c r="O42" i="9"/>
  <c r="M43" i="9"/>
  <c r="R43" i="9"/>
  <c r="O44" i="9"/>
  <c r="M45" i="9"/>
  <c r="R45" i="9"/>
  <c r="M49" i="9"/>
  <c r="R49" i="9"/>
  <c r="O50" i="9"/>
  <c r="M51" i="9"/>
  <c r="T51" i="9"/>
  <c r="R52" i="9"/>
  <c r="T53" i="9"/>
  <c r="O53" i="9"/>
  <c r="M53" i="9"/>
  <c r="T55" i="9"/>
  <c r="O55" i="9"/>
  <c r="M55" i="9"/>
  <c r="T57" i="9"/>
  <c r="O57" i="9"/>
  <c r="M57" i="9"/>
  <c r="T59" i="9"/>
  <c r="O59" i="9"/>
  <c r="M59" i="9"/>
  <c r="R61" i="9"/>
  <c r="T61" i="9"/>
  <c r="T62" i="9"/>
  <c r="O62" i="9"/>
  <c r="M62" i="9"/>
  <c r="T64" i="9"/>
  <c r="O64" i="9"/>
  <c r="M64" i="9"/>
  <c r="T66" i="9"/>
  <c r="O66" i="9"/>
  <c r="M66" i="9"/>
  <c r="R68" i="9"/>
  <c r="T68" i="9"/>
  <c r="R69" i="9"/>
  <c r="T69" i="9"/>
  <c r="R70" i="9"/>
  <c r="T70" i="9"/>
  <c r="R71" i="9"/>
  <c r="T71" i="9"/>
  <c r="M72" i="9"/>
  <c r="O72" i="9"/>
  <c r="R72" i="9"/>
  <c r="T72" i="9"/>
  <c r="R73" i="9"/>
  <c r="T73" i="9"/>
  <c r="M74" i="9"/>
  <c r="O74" i="9"/>
  <c r="R74" i="9"/>
  <c r="T74" i="9"/>
  <c r="M75" i="9"/>
  <c r="O75" i="9"/>
  <c r="R75" i="9"/>
  <c r="T75" i="9"/>
  <c r="O8" i="9"/>
  <c r="T8" i="9"/>
  <c r="M9" i="9"/>
  <c r="R9" i="9"/>
  <c r="O10" i="9"/>
  <c r="T10" i="9"/>
  <c r="M13" i="9"/>
  <c r="R13" i="9"/>
  <c r="O14" i="9"/>
  <c r="T14" i="9"/>
  <c r="M15" i="9"/>
  <c r="R15" i="9"/>
  <c r="O16" i="9"/>
  <c r="T16" i="9"/>
  <c r="M17" i="9"/>
  <c r="R17" i="9"/>
  <c r="O18" i="9"/>
  <c r="T18" i="9"/>
  <c r="M19" i="9"/>
  <c r="R19" i="9"/>
  <c r="O22" i="9"/>
  <c r="M23" i="9"/>
  <c r="O24" i="9"/>
  <c r="M25" i="9"/>
  <c r="O26" i="9"/>
  <c r="M27" i="9"/>
  <c r="O29" i="9"/>
  <c r="T29" i="9"/>
  <c r="M30" i="9"/>
  <c r="R30" i="9"/>
  <c r="O31" i="9"/>
  <c r="M33" i="9"/>
  <c r="R33" i="9"/>
  <c r="O34" i="9"/>
  <c r="T34" i="9"/>
  <c r="O36" i="9"/>
  <c r="M37" i="9"/>
  <c r="O38" i="9"/>
  <c r="M39" i="9"/>
  <c r="O41" i="9"/>
  <c r="M42" i="9"/>
  <c r="R42" i="9"/>
  <c r="O43" i="9"/>
  <c r="T43" i="9"/>
  <c r="M44" i="9"/>
  <c r="R44" i="9"/>
  <c r="O45" i="9"/>
  <c r="M48" i="9"/>
  <c r="O49" i="9"/>
  <c r="M50" i="9"/>
  <c r="R50" i="9"/>
  <c r="O51" i="9"/>
  <c r="R53" i="9"/>
  <c r="O54" i="9"/>
  <c r="R55" i="9"/>
  <c r="O56" i="9"/>
  <c r="R57" i="9"/>
  <c r="O58" i="9"/>
  <c r="R59" i="9"/>
  <c r="O60" i="9"/>
  <c r="R62" i="9"/>
  <c r="O63" i="9"/>
  <c r="R64" i="9"/>
  <c r="O65" i="9"/>
  <c r="R66" i="9"/>
  <c r="O67" i="9"/>
  <c r="M54" i="9"/>
  <c r="R54" i="9"/>
  <c r="M56" i="9"/>
  <c r="R56" i="9"/>
  <c r="M58" i="9"/>
  <c r="R58" i="9"/>
  <c r="M60" i="9"/>
  <c r="R60" i="9"/>
  <c r="M63" i="9"/>
  <c r="R63" i="9"/>
  <c r="M65" i="9"/>
  <c r="R65" i="9"/>
  <c r="M67" i="9"/>
  <c r="R67" i="9"/>
  <c r="O81" i="9"/>
  <c r="T81" i="9"/>
  <c r="M82" i="9"/>
  <c r="R82" i="9"/>
  <c r="O83" i="9"/>
  <c r="T83" i="9"/>
  <c r="M84" i="9"/>
  <c r="O85" i="9"/>
  <c r="T85" i="9"/>
  <c r="M86" i="9"/>
  <c r="R86" i="9"/>
  <c r="O87" i="9"/>
  <c r="T87" i="9"/>
  <c r="O88" i="9"/>
  <c r="M89" i="9"/>
  <c r="R89" i="9"/>
  <c r="O90" i="9"/>
  <c r="T90" i="9"/>
  <c r="M91" i="9"/>
  <c r="O92" i="9"/>
  <c r="T92" i="9"/>
  <c r="M93" i="9"/>
  <c r="O103" i="9"/>
  <c r="R104" i="9"/>
  <c r="T104" i="9"/>
  <c r="M76" i="9"/>
  <c r="O76" i="9"/>
  <c r="R76" i="9"/>
  <c r="T76" i="9"/>
  <c r="R77" i="9"/>
  <c r="T77" i="9"/>
  <c r="M78" i="9"/>
  <c r="O78" i="9"/>
  <c r="R78" i="9"/>
  <c r="T78" i="9"/>
  <c r="M79" i="9"/>
  <c r="O79" i="9"/>
  <c r="R79" i="9"/>
  <c r="T79" i="9"/>
  <c r="M80" i="9"/>
  <c r="O80" i="9"/>
  <c r="R80" i="9"/>
  <c r="T80" i="9"/>
  <c r="M81" i="9"/>
  <c r="R81" i="9"/>
  <c r="O82" i="9"/>
  <c r="M83" i="9"/>
  <c r="M85" i="9"/>
  <c r="R85" i="9"/>
  <c r="O86" i="9"/>
  <c r="M87" i="9"/>
  <c r="O89" i="9"/>
  <c r="M90" i="9"/>
  <c r="M92" i="9"/>
  <c r="R94" i="9"/>
  <c r="T94" i="9"/>
  <c r="M95" i="9"/>
  <c r="O95" i="9"/>
  <c r="R95" i="9"/>
  <c r="T95" i="9"/>
  <c r="M96" i="9"/>
  <c r="O96" i="9"/>
  <c r="R96" i="9"/>
  <c r="T96" i="9"/>
  <c r="M97" i="9"/>
  <c r="O97" i="9"/>
  <c r="R97" i="9"/>
  <c r="T97" i="9"/>
  <c r="R98" i="9"/>
  <c r="T98" i="9"/>
  <c r="R99" i="9"/>
  <c r="T99" i="9"/>
  <c r="R100" i="9"/>
  <c r="T100" i="9"/>
  <c r="M101" i="9"/>
  <c r="O101" i="9"/>
  <c r="R101" i="9"/>
  <c r="T101" i="9"/>
  <c r="M103" i="9"/>
  <c r="R103" i="9"/>
</calcChain>
</file>

<file path=xl/sharedStrings.xml><?xml version="1.0" encoding="utf-8"?>
<sst xmlns="http://schemas.openxmlformats.org/spreadsheetml/2006/main" count="1626" uniqueCount="556">
  <si>
    <t>Smeta.RU  (495) 974-1589</t>
  </si>
  <si>
    <t/>
  </si>
  <si>
    <t>Приказ Минстроя России от 30.12.2021 № 1046/пр;   Приказ Минстроя России от 04.08.2020 № 421/пр;  Приказ Минстроя России от 21.12.2020 № 812/пр;  Приказ Минстроя России от 11.12.2020 № 774/пр</t>
  </si>
  <si>
    <t>1</t>
  </si>
  <si>
    <t>Разработка грунта вручную в траншеях глубиной до 2 м без креплений с откосами, группа грунтов: 2</t>
  </si>
  <si>
    <t>100 м3</t>
  </si>
  <si>
    <t>Пр/812-001.2-1</t>
  </si>
  <si>
    <t>Пр/774-001.2</t>
  </si>
  <si>
    <t>2</t>
  </si>
  <si>
    <t>Засыпка вручную траншей, пазух котлованов и ям, группа грунтов: 1 (песком)</t>
  </si>
  <si>
    <t>3</t>
  </si>
  <si>
    <t>02.3.01.02-1104</t>
  </si>
  <si>
    <t>Песок природный для строительных работ I класс, средний</t>
  </si>
  <si>
    <t>м3</t>
  </si>
  <si>
    <t>4</t>
  </si>
  <si>
    <t>Засыпка вручную траншей, пазух котлованов и ям, группа грунтов: 2</t>
  </si>
  <si>
    <t>5</t>
  </si>
  <si>
    <t>Заделка концевая из самосклеивающихся лент для 3-жильного кабеля с бумажной изоляцией напряжением до 10 кВ, сечение одной жилы: до 240 мм2</t>
  </si>
  <si>
    <t>ШТ</t>
  </si>
  <si>
    <t>Пр/812-049.3-1</t>
  </si>
  <si>
    <t>Пр/774-049.3</t>
  </si>
  <si>
    <t>6</t>
  </si>
  <si>
    <t>ТЦ_20.2.09.08_62_6234130045_21.12.2023_01</t>
  </si>
  <si>
    <t>Муфта концевая 3КНТп-10-150/240 (Б)3КНТп-10-150/240 (Б)</t>
  </si>
  <si>
    <t>7</t>
  </si>
  <si>
    <t>Муфта концевая 3КВТп-10-150/240 (Б)</t>
  </si>
  <si>
    <t>8</t>
  </si>
  <si>
    <t>Бурение пилотной скважины машиной горизонтального бурения прессово-шнековой с усилием продавливания 203 ТС (2000кН)</t>
  </si>
  <si>
    <t>100 м</t>
  </si>
  <si>
    <t>Пр/812-004.0-1</t>
  </si>
  <si>
    <t>Пр/774-004.0</t>
  </si>
  <si>
    <t>9</t>
  </si>
  <si>
    <t>Устройство переходов подземных методом горизонтального прокола: первой трубой до 10 м ( 2 перехода по 14м)</t>
  </si>
  <si>
    <t>переход</t>
  </si>
  <si>
    <t>Пр/812-028.0-1</t>
  </si>
  <si>
    <t>Пр/774-028.0</t>
  </si>
  <si>
    <t>10</t>
  </si>
  <si>
    <t>24.2.05.01-0001</t>
  </si>
  <si>
    <t>Трубы хризотилцементные безнапорные, диаметр условного прохода 100 мм</t>
  </si>
  <si>
    <t>м</t>
  </si>
  <si>
    <t>11</t>
  </si>
  <si>
    <t>24.3.03.17-0029</t>
  </si>
  <si>
    <t>Трубы модульные безнапорные полиэтиленовые, стандартное размерное отношение SDR17, номинальный наружный диаметр 110 мм, толщина стенки 6,6 мм</t>
  </si>
  <si>
    <t>12</t>
  </si>
  <si>
    <t>Устройство переходов подземных методом горизонтального прокола: на каждые последующие 5 м добавлять к норме 34-02-017-01</t>
  </si>
  <si>
    <t>13</t>
  </si>
  <si>
    <t>14</t>
  </si>
  <si>
    <t>Кабель до 35 кВ в проложенных трубах, блоках и коробах, масса 1 м кабеля: до 6 кг</t>
  </si>
  <si>
    <t>15</t>
  </si>
  <si>
    <t>ТЦ_21.1.06.07_62_6234130045_21.12.2023_01</t>
  </si>
  <si>
    <t>Кабель ААБ2л-10 3*240</t>
  </si>
  <si>
    <t>16</t>
  </si>
  <si>
    <t>Устройство трубопроводов из полиэтиленовых труб: до 2 отверстий</t>
  </si>
  <si>
    <t>канал.км</t>
  </si>
  <si>
    <t>17</t>
  </si>
  <si>
    <t>ТЦ_20.2.12.03_62_6234130045_21.12.2023_01</t>
  </si>
  <si>
    <t>Труба гофро двустен. ПНД d110 с протяж. красн. (уп.50м) ДКС 121911</t>
  </si>
  <si>
    <t>уп. 50 м.</t>
  </si>
  <si>
    <t>18</t>
  </si>
  <si>
    <t>20.2.09.02-1033</t>
  </si>
  <si>
    <t>Уплотнитель кабельных проходов термоусаживаемый, диаметр растяжки 130 мм, диаметр после усадки 28 мм</t>
  </si>
  <si>
    <t>19</t>
  </si>
  <si>
    <t>20</t>
  </si>
  <si>
    <t>21</t>
  </si>
  <si>
    <t>Кабель до 35 кВ в готовых траншеях без покрытий, масса 1 м: свыше 3 до 6 кг</t>
  </si>
  <si>
    <t>22</t>
  </si>
  <si>
    <t>23</t>
  </si>
  <si>
    <t>Покрытие кабеля, проложенного в траншее: плитами одного кабеля</t>
  </si>
  <si>
    <t>24</t>
  </si>
  <si>
    <t>ТЦ_06.1.02.04_62_6234130045_21.12.2023_01</t>
  </si>
  <si>
    <t>Плита ПЗК 240х480х16</t>
  </si>
  <si>
    <t>25</t>
  </si>
  <si>
    <t>Кабель до 35 кВ по установленным конструкциям и лоткам с креплением на поворотах и в конце трассы, масса 1 м кабеля: свыше 3 до 6 кг</t>
  </si>
  <si>
    <t>26</t>
  </si>
  <si>
    <t>27</t>
  </si>
  <si>
    <t>Защита кабеля металлическими желобами на стене: бетонной</t>
  </si>
  <si>
    <t>Пр/812-051.1-1</t>
  </si>
  <si>
    <t>Пр/774-051.1</t>
  </si>
  <si>
    <t>28</t>
  </si>
  <si>
    <t>ТЦ_08.3.08.02_62_6234130045_21.12.2023_01</t>
  </si>
  <si>
    <t>Уголок 100*100*7</t>
  </si>
  <si>
    <t>кг</t>
  </si>
  <si>
    <t>Воздушная линия 10кВ</t>
  </si>
  <si>
    <t>29</t>
  </si>
  <si>
    <t>Развозка конструкций и материалов опор ВЛ 0,38-10 кВ по трассе: одностоечных железобетонных опор</t>
  </si>
  <si>
    <t>Пр/812-027.0-1</t>
  </si>
  <si>
    <t>Пр/774-027.0</t>
  </si>
  <si>
    <t>30</t>
  </si>
  <si>
    <t>Развозка конструкций и материалов опор ВЛ 0,38-10 кВ по трассе: материалов оснастки одностоечных опор</t>
  </si>
  <si>
    <t>31</t>
  </si>
  <si>
    <t>Установка железобетонных опор ВЛ 0,38; 6-10 кВ с траверсами без приставок: одностоечных</t>
  </si>
  <si>
    <t>32</t>
  </si>
  <si>
    <t>ТЦ_05.1.02.07_62_6234130045_21.12.2023_01</t>
  </si>
  <si>
    <t>Стойка СВ-110-5 (бетон В30)</t>
  </si>
  <si>
    <t>33</t>
  </si>
  <si>
    <t>ТЦ_22.2.02.18_62_6234130045_21.12.2023_01</t>
  </si>
  <si>
    <t>Траверса ТМ10</t>
  </si>
  <si>
    <t>34</t>
  </si>
  <si>
    <t>ТЦ_25.2.01.13_62_6234130045_21.12.2023_01</t>
  </si>
  <si>
    <t>Оголовок ОГ-9</t>
  </si>
  <si>
    <t>35</t>
  </si>
  <si>
    <t>ТЦ_20.1.02.23_62_6234130045_21.12.2023_01</t>
  </si>
  <si>
    <t>Проводник заземляющий ЗП-1М (1 м)</t>
  </si>
  <si>
    <t>36</t>
  </si>
  <si>
    <t>25.3.07.01-1002</t>
  </si>
  <si>
    <t>Изолятор штыревой ШС 10-Е</t>
  </si>
  <si>
    <t>37</t>
  </si>
  <si>
    <t>ТЦ_20.5.04.05_62_6234130045_21.12.2023_01</t>
  </si>
  <si>
    <t>Зажим ответвительный RP150</t>
  </si>
  <si>
    <t>38</t>
  </si>
  <si>
    <t>20.1.01.02-0039</t>
  </si>
  <si>
    <t>Зажимы аппаратные прессуемые А1А-70-2</t>
  </si>
  <si>
    <t>100 ШТ</t>
  </si>
  <si>
    <t>39</t>
  </si>
  <si>
    <t>20.1.01.02-0047</t>
  </si>
  <si>
    <t>Зажимы аппаратные прессуемые А2А-70-Т</t>
  </si>
  <si>
    <t>40</t>
  </si>
  <si>
    <t>20.1.01.11-0004</t>
  </si>
  <si>
    <t>Зажим плашечный соединительный ПА 2-2</t>
  </si>
  <si>
    <t>41</t>
  </si>
  <si>
    <t>ТЦ_20.1.01.11_62_6234130045_21.12.2023_01</t>
  </si>
  <si>
    <t>Зажим плашечный ПС-2-1 (CD35)</t>
  </si>
  <si>
    <t>42</t>
  </si>
  <si>
    <t>20.1.02.23-1031</t>
  </si>
  <si>
    <t>Вязка спиральная алюминиевая с полимерным покрытием для крепления защищенных проводов на штыревых изоляторах, номинальное сечение провода 70-95 мм2</t>
  </si>
  <si>
    <t>43</t>
  </si>
  <si>
    <t>25.2.02.11-0021</t>
  </si>
  <si>
    <t>Лента крепления из нержавеющей стали в пластмассовой коробке с кабельной бухтой, ширина 20 мм, толщина 0,7 мм, длина 50 м</t>
  </si>
  <si>
    <t>44</t>
  </si>
  <si>
    <t>25.2.02.11-0051</t>
  </si>
  <si>
    <t>Скрепы для фиксации на промежуточных опорах, размер 20 мм</t>
  </si>
  <si>
    <t>45</t>
  </si>
  <si>
    <t>46</t>
  </si>
  <si>
    <t>Устройство заземлителя: контурного в грунтах 1-4 групп</t>
  </si>
  <si>
    <t>47</t>
  </si>
  <si>
    <t>Забивка вертикальных заземлителей механизированная на глубину до 5 м</t>
  </si>
  <si>
    <t>48</t>
  </si>
  <si>
    <t>Проводник заземляющий открыто по строительным основаниям: из круглой стали диаметром 12 мм</t>
  </si>
  <si>
    <t>49</t>
  </si>
  <si>
    <t>08.4.03.02-0002</t>
  </si>
  <si>
    <t>Сталь арматурная горячекатаная гладкая, класс A-I, диаметр 6-22 мм</t>
  </si>
  <si>
    <t>т</t>
  </si>
  <si>
    <t>50</t>
  </si>
  <si>
    <t>Установка разъединителей: с помощью механизмов</t>
  </si>
  <si>
    <t>КОМПЛ</t>
  </si>
  <si>
    <t>51</t>
  </si>
  <si>
    <t>ТЦ_62.3.05.02_62_6234130045_21.12.2023_01</t>
  </si>
  <si>
    <t>52</t>
  </si>
  <si>
    <t>25.2.02.04-0012</t>
  </si>
  <si>
    <t>Кронштейн РА-1 для установки разъединителя (тип РЛНД) на воздушных ЛЭП 6-10 кВ</t>
  </si>
  <si>
    <t>53</t>
  </si>
  <si>
    <t>25.2.02.04-0013</t>
  </si>
  <si>
    <t>Кронштейн РА-2 для установки разъединителя (тип РЛНД) на воздушных ЛЭП 6-10 кВ</t>
  </si>
  <si>
    <t>54</t>
  </si>
  <si>
    <t>25.2.02.04-0014</t>
  </si>
  <si>
    <t>Кронштейн РА-4 для присоединения неизолированных проводов к линейным разъединителям (тип РДЗ, РЛНД) на воздушных ЛЭП 6-10 кВ</t>
  </si>
  <si>
    <t>55</t>
  </si>
  <si>
    <t>ТЦ_25.2.02.04_62_6234130045_21.12.2023_01</t>
  </si>
  <si>
    <t>Вал привода РА-3</t>
  </si>
  <si>
    <t>56</t>
  </si>
  <si>
    <t>Кронштейн КМ-1</t>
  </si>
  <si>
    <t>57</t>
  </si>
  <si>
    <t>ТЦ_20.2.06.05_62_6234130045_21.12.2023_01</t>
  </si>
  <si>
    <t>Кронштейн Р2</t>
  </si>
  <si>
    <t>58</t>
  </si>
  <si>
    <t>22.2.02.20-0001</t>
  </si>
  <si>
    <t>Хомут для крепления траверс окрашенный (Х-7, Х-8, Х-42)</t>
  </si>
  <si>
    <t>59</t>
  </si>
  <si>
    <t>Присоединение к зажимам жил проводов или кабелей сечением: до 70 мм2</t>
  </si>
  <si>
    <t>60</t>
  </si>
  <si>
    <t>ТЦ_22.2.01.01_62_6234130045_21.12.2023_01</t>
  </si>
  <si>
    <t>Провод СИПн-3 1х70-20</t>
  </si>
  <si>
    <t>61</t>
  </si>
  <si>
    <t>Монтаж ограничителей перенапряжения нелинейных (ОПН) на линиях электропередачи до 10 кВ: с использованием автогидроподъемника</t>
  </si>
  <si>
    <t>10 опор</t>
  </si>
  <si>
    <t>62</t>
  </si>
  <si>
    <t>ТЦ_62.1.05.02_62_6234130045_21.12.2023_01</t>
  </si>
  <si>
    <t>Пуско-наладочные работы</t>
  </si>
  <si>
    <t>63</t>
  </si>
  <si>
    <t>Испытание кабеля силового длиной до 500 м напряжением: до 10 кВ</t>
  </si>
  <si>
    <t>испытание</t>
  </si>
  <si>
    <t>Пусконаладочные работы</t>
  </si>
  <si>
    <t>Пр/812-083.0-1</t>
  </si>
  <si>
    <t>Пр/774-083.0</t>
  </si>
  <si>
    <t>64</t>
  </si>
  <si>
    <t>Фазировка электрической линии или трансформатора с сетью напряжением: свыше 1 кВ</t>
  </si>
  <si>
    <t>65</t>
  </si>
  <si>
    <t>Измерение сопротивления растеканию тока: заземлителя</t>
  </si>
  <si>
    <t>измерение</t>
  </si>
  <si>
    <t>66</t>
  </si>
  <si>
    <t>Проверка наличия цепи между заземлителями и заземленными элементами</t>
  </si>
  <si>
    <t>100 измерений</t>
  </si>
  <si>
    <t>67</t>
  </si>
  <si>
    <t>68</t>
  </si>
  <si>
    <t>Испытание аппарата коммутационного напряжением: до 35 кВ</t>
  </si>
  <si>
    <t>69</t>
  </si>
  <si>
    <t>Письмо Минстроя России от 22.02.2024 г. № 10096-ИФ/09</t>
  </si>
  <si>
    <t>Постановление главного управления архитектуры и градостроительства Рязанской области от 20.02.2023 г. №97-п</t>
  </si>
  <si>
    <t>1-100-20</t>
  </si>
  <si>
    <t>Затраты труда рабочих (Средний разряд - 2)</t>
  </si>
  <si>
    <t>чел.-ч.</t>
  </si>
  <si>
    <t>1-100-15</t>
  </si>
  <si>
    <t>Затраты труда рабочих (Средний разряд - 1,5)</t>
  </si>
  <si>
    <t>1-100-38</t>
  </si>
  <si>
    <t>Затраты труда рабочих (Средний разряд - 3,8)</t>
  </si>
  <si>
    <t>01.3.01.01-0001</t>
  </si>
  <si>
    <t>Бензин авиационный Б-70</t>
  </si>
  <si>
    <t>01.3.01.05-0009</t>
  </si>
  <si>
    <t>Парафин нефтяной твердый Т-1</t>
  </si>
  <si>
    <t>01.7.06.07-0002</t>
  </si>
  <si>
    <t>Ленты монтажные из пластмассы для бандажирования проводов, скрепляются пластмассовыми кнопками, ширина 10 мм</t>
  </si>
  <si>
    <t>10 м</t>
  </si>
  <si>
    <t>1-100-45</t>
  </si>
  <si>
    <t>Затраты труда рабочих (Средний разряд - 4,5)</t>
  </si>
  <si>
    <t>91.04.02-001</t>
  </si>
  <si>
    <t>Установки горизонтального бурения прессово-шнековые в комплекте с прессовым гидравлическим агрегатом, бентонитовой установкой, системой оптической навигации, прессовое усилие 203 тс (2000 кН)</t>
  </si>
  <si>
    <t>маш.-ч</t>
  </si>
  <si>
    <t>4-100-070</t>
  </si>
  <si>
    <t>91.05.05-015</t>
  </si>
  <si>
    <t>Краны на автомобильном ходу, грузоподъемность 16 т</t>
  </si>
  <si>
    <t>4-100-060</t>
  </si>
  <si>
    <t>91.06.07-001</t>
  </si>
  <si>
    <t>Тали ручные рычажные</t>
  </si>
  <si>
    <t>91.13.01-038</t>
  </si>
  <si>
    <t>Машины поливомоечные, вместимость цистерны 6 м3</t>
  </si>
  <si>
    <t>4-100-040</t>
  </si>
  <si>
    <t>91.16.01-002</t>
  </si>
  <si>
    <t>Электростанции передвижные, мощность 4 кВт</t>
  </si>
  <si>
    <t>01.7.03.01-0001</t>
  </si>
  <si>
    <t>Вода</t>
  </si>
  <si>
    <t>91.11.02-041</t>
  </si>
  <si>
    <t>Установки для горизонтального прокола грунта на базе автомобиля грузоподъемностью до 3 т, тяговое усилие 30 т</t>
  </si>
  <si>
    <t>01.7.07.29-0111</t>
  </si>
  <si>
    <t>Пакля смоляная пропитанная</t>
  </si>
  <si>
    <t>11.1.02.02-0003</t>
  </si>
  <si>
    <t>Дрова разделанные 2 группы (сосна, ольха), длина до 1 м</t>
  </si>
  <si>
    <t>14.5.02.02-0101</t>
  </si>
  <si>
    <t>Мастика-замазка защитная на акриловой основе, универсальная</t>
  </si>
  <si>
    <t>20.2.02.07-0031</t>
  </si>
  <si>
    <t>Пробки кабельные полиэтиленовые для асботруб, внутренний диаметр 100 мм</t>
  </si>
  <si>
    <t>24.3.05.07-0511</t>
  </si>
  <si>
    <t>Муфта полиэтиленовая для хризотилцементных труб, номинальный наружный диаметр 100 мм</t>
  </si>
  <si>
    <t>91.06.01-003</t>
  </si>
  <si>
    <t>Домкраты гидравлические, грузоподъемность 63-100 т</t>
  </si>
  <si>
    <t>91.06.03-062</t>
  </si>
  <si>
    <t>Лебедки электрические тяговым усилием до 31,39 кН (3,2 т)</t>
  </si>
  <si>
    <t>91.14.02-001</t>
  </si>
  <si>
    <t>Автомобили бортовые, грузоподъемность до 5 т</t>
  </si>
  <si>
    <t>10.3.02.03-0011</t>
  </si>
  <si>
    <t>Припои оловянно-свинцовые бессурьмянистые, марка ПОС30</t>
  </si>
  <si>
    <t>14.4.03.03-0002</t>
  </si>
  <si>
    <t>Лак битумный БТ-123</t>
  </si>
  <si>
    <t>1-100-29</t>
  </si>
  <si>
    <t>Затраты труда рабочих (Средний разряд - 2,9)</t>
  </si>
  <si>
    <t>01.3.01.01-0002</t>
  </si>
  <si>
    <t>Бензин автомобильный АИ-98, АИ-95</t>
  </si>
  <si>
    <t>11.1.03.01-0067</t>
  </si>
  <si>
    <t>Брус обрезной хвойных пород (ель, сосна), естественной влажности, длина 2-6,5 м, ширина 100 и более мм, толщина 100 и более мм, сорт III</t>
  </si>
  <si>
    <t>08.3.07.01-0052</t>
  </si>
  <si>
    <t>Прокат стальной горячекатаный полосовой, марки стали Ст3сп, Ст3пс, размеры 50х5 мм</t>
  </si>
  <si>
    <t>08.3.08.02-0058</t>
  </si>
  <si>
    <t>Уголок стальной горячекатаный равнополочный, марки стали Ст3сп, Ст3пс, ширина полок 35-56 мм, толщина полки 3-5 мм</t>
  </si>
  <si>
    <t>14.4.02.04-0142</t>
  </si>
  <si>
    <t>Краска масляная МА-0115, мумия, сурик железный</t>
  </si>
  <si>
    <t>01.7.15.14-0165</t>
  </si>
  <si>
    <t>Шурупы самонарезающие стальные с полукруглой головкой и прямым шлицем, остроконечные, диаметр 4 мм, длина 40 мм</t>
  </si>
  <si>
    <t>1-100-30</t>
  </si>
  <si>
    <t>Затраты труда рабочих (Средний разряд - 3)</t>
  </si>
  <si>
    <t>91.11.01-012</t>
  </si>
  <si>
    <t>Машины монтажные для выполнения работ при прокладке и монтаже кабеля на базе автомобиля</t>
  </si>
  <si>
    <t>4-100-050</t>
  </si>
  <si>
    <t>01.7.15.07-0012</t>
  </si>
  <si>
    <t>Дюбели пластмассовые с шурупами, диаметр 12 мм, длина 70 мм, диаметр шурупа 8 мм, длина шурупа 70 мм</t>
  </si>
  <si>
    <t>01.7.15.14-0168</t>
  </si>
  <si>
    <t>Шурупы самонарезающие стальные с полукруглой головкой и прямым шлицем, остроконечные, диаметр 5 мм, длина 70 мм</t>
  </si>
  <si>
    <t>03.1.01.01-0002</t>
  </si>
  <si>
    <t>Гипс строительный Г-3</t>
  </si>
  <si>
    <t>14.5.02.01-0002</t>
  </si>
  <si>
    <t>Мастика герметизирующая нетвердеющая для герметизации швов и стыков, марка УМС-50</t>
  </si>
  <si>
    <t>14.5.05.02-0001</t>
  </si>
  <si>
    <t>Олифа натуральная</t>
  </si>
  <si>
    <t>20.2.02.07-0001</t>
  </si>
  <si>
    <t>Желоб металлический, размеры 48х1000 мм</t>
  </si>
  <si>
    <t>20.2.08.07-0023</t>
  </si>
  <si>
    <t>Скобы накладные</t>
  </si>
  <si>
    <t>1-100-25</t>
  </si>
  <si>
    <t>Затраты труда рабочих (Средний разряд - 2,5)</t>
  </si>
  <si>
    <t>91.15.01-001</t>
  </si>
  <si>
    <t>Прицепы тракторные, грузоподъемность до 2 т</t>
  </si>
  <si>
    <t>91.15.03-014</t>
  </si>
  <si>
    <t>Тракторы на пневмоколесном ходу, мощность 59 кВт (80 л.с.)</t>
  </si>
  <si>
    <t>1-100-33</t>
  </si>
  <si>
    <t>Затраты труда рабочих (Средний разряд - 3,3)</t>
  </si>
  <si>
    <t>91.04.01-031</t>
  </si>
  <si>
    <t>Машины бурильно-крановые на автомобильном ходу, диаметр бурения до 800 мм, глубина бурения до 5 м</t>
  </si>
  <si>
    <t>01.3.01.06-0038</t>
  </si>
  <si>
    <t>Смазка защитная электросетевая</t>
  </si>
  <si>
    <t>01.3.01.06-0051</t>
  </si>
  <si>
    <t>Смазка солидол жировой Ж</t>
  </si>
  <si>
    <t>01.7.20.08-0051</t>
  </si>
  <si>
    <t>Ветошь хлопчатобумажная цветная</t>
  </si>
  <si>
    <t>14.4.02.04-0182</t>
  </si>
  <si>
    <t>Краска масляная МА-15, цветная</t>
  </si>
  <si>
    <t>14.4.03.03-0102</t>
  </si>
  <si>
    <t>Лак битумный БТ-577</t>
  </si>
  <si>
    <t>20.2.02.04-0006</t>
  </si>
  <si>
    <t>Колпачки полиэтиленовые К-6</t>
  </si>
  <si>
    <t>1-100-40</t>
  </si>
  <si>
    <t>Затраты труда рабочих (Средний разряд - 4)</t>
  </si>
  <si>
    <t>91.13.03-111</t>
  </si>
  <si>
    <t>Спецавтомобили-вездеходы, грузоподъемность до 8 т</t>
  </si>
  <si>
    <t>91.17.04-034</t>
  </si>
  <si>
    <t>Агрегаты сварочные с двигателем внутреннего сгорания для ручной дуговой сварки, сварочный ток до 400 А, количество постов 1</t>
  </si>
  <si>
    <t>01.7.11.07-0227</t>
  </si>
  <si>
    <t>Электроды сварочные для сварки низколегированных и углеродистых сталей УОНИ 13/45, Э42А, диаметр 4-5 мм</t>
  </si>
  <si>
    <t>91.18.01-007</t>
  </si>
  <si>
    <t>Компрессоры винтовые передвижные с двигателем внутреннего сгорания, давление до 0,7 МПа (7 атм), производительность до 5,4 м3/мин</t>
  </si>
  <si>
    <t>91.21.22-195</t>
  </si>
  <si>
    <t>Машины пневматические при работе от передвижных компрессорных установок для забивания в грунт под любым углом наклона к горизонту и извлечения стержней диаметром от 12 до 25 мм, длиной от 2 до 15 м</t>
  </si>
  <si>
    <t>91.17.04-233</t>
  </si>
  <si>
    <t>Аппараты сварочные для ручной дуговой сварки, сварочный ток до 350 А</t>
  </si>
  <si>
    <t>08.3.05.02-0021</t>
  </si>
  <si>
    <t>Прокат листовой горячекатаный, марки стали Ст3сп, Ст3пс, ширина 1200-3000 мм, толщина 1-8 мм</t>
  </si>
  <si>
    <t>14.4.01.09-0427</t>
  </si>
  <si>
    <t>Грунтовка эпоксидная антикоррозионная с содержанием цинка для защиты металлических поверхностей, расход 0,20-0,39 кг/м2</t>
  </si>
  <si>
    <t>1-100-43</t>
  </si>
  <si>
    <t>Затраты труда рабочих (Средний разряд - 4,3)</t>
  </si>
  <si>
    <t>14.5.09.11-0102</t>
  </si>
  <si>
    <t>Уайт-спирит</t>
  </si>
  <si>
    <t>1-100-39</t>
  </si>
  <si>
    <t>Затраты труда рабочих (Средний разряд - 3,9)</t>
  </si>
  <si>
    <t>91.06.06-011</t>
  </si>
  <si>
    <t>Автогидроподъемники, высота подъема 12 м</t>
  </si>
  <si>
    <t>91.14.02-003</t>
  </si>
  <si>
    <t>Автомобили бортовые, грузоподъемность до 10 т</t>
  </si>
  <si>
    <t>01.3.01.06-1018</t>
  </si>
  <si>
    <t>Смазка ЦИАТИМ-221</t>
  </si>
  <si>
    <t>2-100-04</t>
  </si>
  <si>
    <t>Рабочий 4 разряда</t>
  </si>
  <si>
    <t>чел.-ч</t>
  </si>
  <si>
    <t>3-200-03</t>
  </si>
  <si>
    <t>Инженер III категории</t>
  </si>
  <si>
    <t>2-100-06</t>
  </si>
  <si>
    <t>Рабочий 6 разряда</t>
  </si>
  <si>
    <t>Техник II категории</t>
  </si>
  <si>
    <t>3-200-02</t>
  </si>
  <si>
    <t>Инженер II категории</t>
  </si>
  <si>
    <t>3-100-02</t>
  </si>
  <si>
    <t>%</t>
  </si>
  <si>
    <t>Приказ Минстроя России от 18.05.2022 № 378/пр, Приказ Минстроя России от 26.08.2022 № 703/пр, Приказ Минстроя России от 26.10.2022 № 905/пр;  Приказ Минстроя России от 27 декабря 2022 г. № 1133/пр; Приказ Минстроя России от 10 февраля 2023 г № 84/пр; Приказ Минстроя России от 11 мая 2023 г № 335/пр; Приказ Минстроя России от 02 августа 2023 г. № 551/пр; Приказ Минстроя России от 14 ноября 2023 г № 817/пр; Приказ Минстроя России от 16 февраля 2024 г № 102/пр;  Приказ Минстроя России от 07.07.2022 № 557/пр;  Приказ Минстроя России от 02.09.2021 № 636/пр, Приказ Минстроя России от 26.07.2022 № 611/пр;  Приказ Минстроя России от 22.04.2022 № 317/пр</t>
  </si>
  <si>
    <t>Наименование программного продукта</t>
  </si>
  <si>
    <t>Наименование редакции сметных нормативов</t>
  </si>
  <si>
    <t>Реквизиты приказа Минстроя России об утверждении дополнений и изменений к сметным нормативам</t>
  </si>
  <si>
    <t xml:space="preserve"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в соответствии с пунктом 85 Методики расчета индексов изменения сметной стоимости строительства, утвержденной приказом Министерства строительства и жилищно-коммунального хозяйства Российской Федерации от 5 июня 2019 г. N 326/пр 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</si>
  <si>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N 1452</t>
  </si>
  <si>
    <t>Обоснование принятых текущих цен на строительные ресурсы</t>
  </si>
  <si>
    <t>Наименование субъекта Российской Федерации</t>
  </si>
  <si>
    <t>Наименование зоны субъекта Российской Федерации</t>
  </si>
  <si>
    <t>(наименование стройки)</t>
  </si>
  <si>
    <t>(наименование объекта капитального строительства)</t>
  </si>
  <si>
    <t>(наименование работ и затрат)</t>
  </si>
  <si>
    <t>Составлен</t>
  </si>
  <si>
    <t>методом</t>
  </si>
  <si>
    <t>Основание</t>
  </si>
  <si>
    <t>(проектная и (или) иная техническая документация)</t>
  </si>
  <si>
    <t>Сметная стоимость</t>
  </si>
  <si>
    <t>тыс. руб.</t>
  </si>
  <si>
    <t>Средства на оплату труда рабочих</t>
  </si>
  <si>
    <t>в том числе:</t>
  </si>
  <si>
    <t>Средства на оплату труда машинистов</t>
  </si>
  <si>
    <t>строительных работ</t>
  </si>
  <si>
    <t xml:space="preserve">Нормативные затраты труда рабочих </t>
  </si>
  <si>
    <t xml:space="preserve">монтажных работ    </t>
  </si>
  <si>
    <t xml:space="preserve">Нормативные затраты труда машинистов </t>
  </si>
  <si>
    <t xml:space="preserve">оборудования         </t>
  </si>
  <si>
    <t xml:space="preserve">прочих затрат     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</si>
  <si>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</si>
  <si>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</si>
  <si>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</si>
  <si>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</si>
  <si>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</si>
  <si>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</si>
  <si>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</si>
  <si>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</si>
  <si>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</si>
  <si>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</si>
  <si>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</si>
  <si>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</si>
  <si>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</si>
  <si>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Программа для ЭВМ «Программа: «Smeta.RU» версия 11»</t>
  </si>
  <si>
    <t>ФГИС ЦС, конъюнктурный анализ</t>
  </si>
  <si>
    <t>Ресурсно-индексным</t>
  </si>
  <si>
    <t>Составлен(а) в текущем уровне цен на март 2024 года</t>
  </si>
  <si>
    <t>ГЭСН 01-02-057-02</t>
  </si>
  <si>
    <t>ОТ (ЗТ)</t>
  </si>
  <si>
    <t>Итого прямые затраты</t>
  </si>
  <si>
    <t>ФОТ</t>
  </si>
  <si>
    <t>НР Земляные работы, выполняемые: ручным способом</t>
  </si>
  <si>
    <t>СП Земляные работы, выполняемые: ручным способом</t>
  </si>
  <si>
    <t>Всего по позиции</t>
  </si>
  <si>
    <t>=</t>
  </si>
  <si>
    <t>ГЭСН 01-02-061-01</t>
  </si>
  <si>
    <t>ГЭСН 01-02-061-02</t>
  </si>
  <si>
    <t>ГЭСНм 08-02-162-03</t>
  </si>
  <si>
    <t>М</t>
  </si>
  <si>
    <t>НР Электротехнические установки: на других объектах</t>
  </si>
  <si>
    <t>СП Электротехнические установки: на других объектах</t>
  </si>
  <si>
    <t>ГЭСН 04-01-076-01</t>
  </si>
  <si>
    <t>ЭМ</t>
  </si>
  <si>
    <t>ОТм(ЗТм) Средний разряд машинистов 7</t>
  </si>
  <si>
    <t>ОТм(ЗТм) Средний разряд машинистов 6</t>
  </si>
  <si>
    <t>ОТм(ЗТм) Средний разряд машинистов 4</t>
  </si>
  <si>
    <t>ОТм(ЗТм)</t>
  </si>
  <si>
    <t>НР Скважины</t>
  </si>
  <si>
    <t>СП Скважины</t>
  </si>
  <si>
    <t>ГЭСН 34-02-017-01</t>
  </si>
  <si>
    <t>НР Сооружения связи, радиовещания и телевидения прокладка и монтаж сетей связи</t>
  </si>
  <si>
    <t>СП Сооружения связи, радиовещания и телевидения прокладка и монтаж сетей связи</t>
  </si>
  <si>
    <t>ГЭСН 34-02-017-02</t>
  </si>
  <si>
    <t>ГЭСНм 08-02-148-04</t>
  </si>
  <si>
    <t>ГЭСН 34-02-003-01</t>
  </si>
  <si>
    <t>ГЭСНм 08-02-141-04</t>
  </si>
  <si>
    <t>ГЭСНм 08-02-143-03</t>
  </si>
  <si>
    <t>ГЭСНм 08-02-147-04</t>
  </si>
  <si>
    <t>ГЭСНм 10-06-034-15</t>
  </si>
  <si>
    <t>ОТм(ЗТм) Средний разряд машинистов 5</t>
  </si>
  <si>
    <t>НР Оборудование связи: прокладка и монтаж сетей связи</t>
  </si>
  <si>
    <t>СП Оборудование связи: прокладка и монтаж сетей связи</t>
  </si>
  <si>
    <t>ГЭСН 33-04-016-02</t>
  </si>
  <si>
    <t>НР Линии электропередачи</t>
  </si>
  <si>
    <t>СП Линии электропередачи</t>
  </si>
  <si>
    <t>ГЭСН 33-04-016-05</t>
  </si>
  <si>
    <t>ГЭСН 33-04-003-01</t>
  </si>
  <si>
    <t>ГЭСН 33-03-003-05</t>
  </si>
  <si>
    <t>ГЭСН 33-03-004-01</t>
  </si>
  <si>
    <t>ГЭСНм 08-02-472-09</t>
  </si>
  <si>
    <t>ГЭСН 33-04-030-03</t>
  </si>
  <si>
    <t>Оборудование :_x000D_
Разъединитель РЛНД 1-10-630-У1</t>
  </si>
  <si>
    <t>ГЭСНм 08-02-144-05</t>
  </si>
  <si>
    <t>ГЭСН 33-04-018-01</t>
  </si>
  <si>
    <t>Оборудование :_x000D_
Ограничитель перенапряжения ОПН-10/12</t>
  </si>
  <si>
    <t>ГЭСНп 01-12-027-01</t>
  </si>
  <si>
    <t>НР Пусконаладочные работы</t>
  </si>
  <si>
    <t>СП Пусконаладочные работы</t>
  </si>
  <si>
    <t>ГЭСНп 01-11-024-02</t>
  </si>
  <si>
    <t>ГЭСНп 01-11-010-01</t>
  </si>
  <si>
    <t>ГЭСНп 01-11-011-01</t>
  </si>
  <si>
    <t>ГЭСНп 01-03-005-01</t>
  </si>
  <si>
    <r>
      <t>Разъединитель трехполюсный напряжением: до 20 кВ</t>
    </r>
    <r>
      <rPr>
        <i/>
        <sz val="10"/>
        <rFont val="Arial"/>
        <family val="2"/>
        <charset val="204"/>
      </rPr>
      <t xml:space="preserve">
Поправки к: 
ЗТ )*0,85</t>
    </r>
  </si>
  <si>
    <t>ГЭСНп 01-12-021-02</t>
  </si>
  <si>
    <t>ИТОГИ ПО СМЕТЕ</t>
  </si>
  <si>
    <t>ВСЕГО строительные работы</t>
  </si>
  <si>
    <t>в том числе</t>
  </si>
  <si>
    <t>Всего прямые затраты</t>
  </si>
  <si>
    <t xml:space="preserve">  оплата труда (ОТ)</t>
  </si>
  <si>
    <t xml:space="preserve">  эксплуатация машин и механизмов</t>
  </si>
  <si>
    <t xml:space="preserve">  в том числе</t>
  </si>
  <si>
    <t xml:space="preserve">    в том числе</t>
  </si>
  <si>
    <t xml:space="preserve">    доплаты к оплате труда машинистов</t>
  </si>
  <si>
    <t xml:space="preserve">  материальные ресурсы</t>
  </si>
  <si>
    <t xml:space="preserve">    материальные ресурсы без учета дополнительной перевозки</t>
  </si>
  <si>
    <t xml:space="preserve">    дополнительная перевозка материальных ресурсов</t>
  </si>
  <si>
    <t xml:space="preserve">  перевозка</t>
  </si>
  <si>
    <t>ФОТ (справочно)</t>
  </si>
  <si>
    <t>накладные расходы</t>
  </si>
  <si>
    <t>сметная прибыль</t>
  </si>
  <si>
    <t xml:space="preserve">  оплата труда машинистов (ОТм)</t>
  </si>
  <si>
    <t>ВСЕГО монтажные работы</t>
  </si>
  <si>
    <t>ВСЕГО оборудование</t>
  </si>
  <si>
    <t xml:space="preserve">  оборудование без учета дополнительной перевозки</t>
  </si>
  <si>
    <t xml:space="preserve">  дополнительная перевозка оборудования</t>
  </si>
  <si>
    <t>ВСЕГО прочие затраты</t>
  </si>
  <si>
    <t xml:space="preserve">   прочие затраты</t>
  </si>
  <si>
    <t xml:space="preserve">   Хозяйственный инвентарь</t>
  </si>
  <si>
    <t>ВСЕГО по смете</t>
  </si>
  <si>
    <t>Всего ФОТ (справочно)</t>
  </si>
  <si>
    <t>Всего накладные расходы</t>
  </si>
  <si>
    <t>Всего сметная прибыль</t>
  </si>
  <si>
    <t>Всего оборудование</t>
  </si>
  <si>
    <t>Всего прочие затраты</t>
  </si>
  <si>
    <t>Справочно</t>
  </si>
  <si>
    <t xml:space="preserve">  материальные ресурсы, отсутствующие в ФРСН</t>
  </si>
  <si>
    <t xml:space="preserve">  оборудование, отсутствующие в ФРСН</t>
  </si>
  <si>
    <t xml:space="preserve">  затраты труда рабочих</t>
  </si>
  <si>
    <t xml:space="preserve">  затраты труда машинистов</t>
  </si>
  <si>
    <t xml:space="preserve">Составил   </t>
  </si>
  <si>
    <t>[должность,подпись(инициалы,фамилия)]</t>
  </si>
  <si>
    <t xml:space="preserve">Проверил   </t>
  </si>
  <si>
    <t>TYPE</t>
  </si>
  <si>
    <t>SOURCE_LINK</t>
  </si>
  <si>
    <t>RABMAT_EX</t>
  </si>
  <si>
    <t>TIP_RAB</t>
  </si>
  <si>
    <t>TYPE_TRUD</t>
  </si>
  <si>
    <t>TAB</t>
  </si>
  <si>
    <t>NAME</t>
  </si>
  <si>
    <t>EDIZM</t>
  </si>
  <si>
    <t>KOLL</t>
  </si>
  <si>
    <t>UCH</t>
  </si>
  <si>
    <t>PRICE_B</t>
  </si>
  <si>
    <t>PRICE_ED</t>
  </si>
  <si>
    <t>STOIM_B</t>
  </si>
  <si>
    <t>PRICE_C</t>
  </si>
  <si>
    <t>STOIM_C</t>
  </si>
  <si>
    <t>ZPM_B</t>
  </si>
  <si>
    <t>ZPM_ED</t>
  </si>
  <si>
    <t>STOIM_ZPM_B</t>
  </si>
  <si>
    <t>ZPM_C</t>
  </si>
  <si>
    <t>STOIM_ZPM_C</t>
  </si>
  <si>
    <t>CRC_GR_RES</t>
  </si>
  <si>
    <t>CRC_B</t>
  </si>
  <si>
    <t>CRC_C</t>
  </si>
  <si>
    <t>RABMAT</t>
  </si>
  <si>
    <t>WBS</t>
  </si>
  <si>
    <t>CBSI</t>
  </si>
  <si>
    <t>CBSII</t>
  </si>
  <si>
    <t>TechSpecCVORPP</t>
  </si>
  <si>
    <t>BuildingFinished</t>
  </si>
  <si>
    <t>PEREVOZKA</t>
  </si>
  <si>
    <t>Trud</t>
  </si>
  <si>
    <t>Mash</t>
  </si>
  <si>
    <t>Mat</t>
  </si>
  <si>
    <t>MatZak</t>
  </si>
  <si>
    <t>Oborud</t>
  </si>
  <si>
    <t>OborudZak</t>
  </si>
  <si>
    <t>ZeroStoim</t>
  </si>
  <si>
    <t>NegativeKoll</t>
  </si>
  <si>
    <t>ReUnionKollResurcy</t>
  </si>
  <si>
    <t>UnionOneUchRes</t>
  </si>
  <si>
    <t>IdLevel</t>
  </si>
  <si>
    <t>ViewCodes</t>
  </si>
  <si>
    <t>UnionCodes</t>
  </si>
  <si>
    <t>Итого</t>
  </si>
  <si>
    <t xml:space="preserve">ЛОКАЛЬНАЯ СМЕТА </t>
  </si>
  <si>
    <t>НДС 20%</t>
  </si>
  <si>
    <t>Всего по смете</t>
  </si>
  <si>
    <t>УТВЕРЖДАЮ</t>
  </si>
  <si>
    <t>Генеральный директор АО "РОЭК"</t>
  </si>
  <si>
    <t>______________________ Крапивин Д.А.</t>
  </si>
  <si>
    <t>Реконструкция ЛЭП-10 кВ №4 г.Рыбное (от тяговой ПС до ЛР-4 с проколом под ж/д) г. Рыбное -1 этап (реконструкция ЛЭП-10 кВ от ж/д до ЛР №4)</t>
  </si>
  <si>
    <t>Объем: 0,8=80/100</t>
  </si>
  <si>
    <t>Объем: 0,26=26/100</t>
  </si>
  <si>
    <t>Объем: 0,54=54/100</t>
  </si>
  <si>
    <t>Объем: 0,28=28/100</t>
  </si>
  <si>
    <t>Объем: 0,62=31/50</t>
  </si>
  <si>
    <t>Объем: 0,31=31/100</t>
  </si>
  <si>
    <t>Объем: 2,64=264/100</t>
  </si>
  <si>
    <t>Объем: 0,1=9/100</t>
  </si>
  <si>
    <t>Объем: 0,03=3/100</t>
  </si>
  <si>
    <t>Объем: 0,06=6/100</t>
  </si>
  <si>
    <t>Объем: 0,1=10/100</t>
  </si>
  <si>
    <t>Объем: 0,0075=0,75/100</t>
  </si>
  <si>
    <t>Объем: 0,05=5/100</t>
  </si>
  <si>
    <t>Объем: 0,16=16/100</t>
  </si>
  <si>
    <t>Объем: 0,1=1/10</t>
  </si>
  <si>
    <t>Объем: 0,01=1/100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</si>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</sst>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#,##0.00;[Red]\-\ #,##0.00"/>
    <numFmt numFmtId="166" formatCode="#,##0.00#####;[Red]\-\ #,##0.00#####"/>
  </numFmts>
  <fonts count="25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color rgb="FF821E82"/>
      <name val="Arial"/>
      <family val="2"/>
      <charset val="204"/>
    </font>
    <font>
      <sz val="11"/>
      <color rgb="FF821E82"/>
      <name val="Arial"/>
      <family val="2"/>
      <charset val="204"/>
    </font>
    <font>
      <i/>
      <sz val="11"/>
      <color rgb="FF821E82"/>
      <name val="Arial"/>
      <family val="2"/>
      <charset val="204"/>
    </font>
    <font>
      <b/>
      <sz val="11"/>
      <color rgb="FF821E82"/>
      <name val="Arial"/>
      <family val="2"/>
      <charset val="204"/>
    </font>
    <font>
      <i/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3" fillId="0" borderId="0" xfId="0" applyNumberFormat="1" applyFont="1" applyAlignment="1"/>
    <xf numFmtId="0" fontId="3" fillId="0" borderId="0" xfId="0" applyNumberFormat="1" applyFont="1" applyAlignment="1">
      <alignment vertical="top" wrapText="1"/>
    </xf>
    <xf numFmtId="0" fontId="3" fillId="0" borderId="2" xfId="0" applyNumberFormat="1" applyFont="1" applyBorder="1" applyAlignment="1">
      <alignment vertical="top"/>
    </xf>
    <xf numFmtId="0" fontId="3" fillId="0" borderId="0" xfId="0" applyNumberFormat="1" applyFont="1" applyAlignment="1">
      <alignment horizontal="left"/>
    </xf>
    <xf numFmtId="0" fontId="3" fillId="0" borderId="2" xfId="0" applyNumberFormat="1" applyFont="1" applyBorder="1" applyAlignment="1">
      <alignment horizontal="left" vertical="top" wrapText="1"/>
    </xf>
    <xf numFmtId="0" fontId="4" fillId="0" borderId="0" xfId="0" applyNumberFormat="1" applyFont="1" applyAlignment="1"/>
    <xf numFmtId="0" fontId="4" fillId="0" borderId="2" xfId="0" applyNumberFormat="1" applyFont="1" applyBorder="1" applyAlignment="1"/>
    <xf numFmtId="0" fontId="10" fillId="0" borderId="0" xfId="0" applyNumberFormat="1" applyFont="1" applyAlignment="1"/>
    <xf numFmtId="0" fontId="11" fillId="0" borderId="0" xfId="0" applyNumberFormat="1" applyFont="1" applyAlignment="1">
      <alignment vertical="center" wrapText="1"/>
    </xf>
    <xf numFmtId="0" fontId="11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3" fillId="0" borderId="2" xfId="0" applyNumberFormat="1" applyFont="1" applyBorder="1" applyAlignment="1"/>
    <xf numFmtId="0" fontId="3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wrapText="1"/>
    </xf>
    <xf numFmtId="0" fontId="6" fillId="0" borderId="0" xfId="0" applyNumberFormat="1" applyFont="1" applyAlignment="1"/>
    <xf numFmtId="14" fontId="10" fillId="0" borderId="0" xfId="0" applyNumberFormat="1" applyFont="1" applyAlignment="1"/>
    <xf numFmtId="0" fontId="8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0" fontId="10" fillId="0" borderId="1" xfId="0" applyNumberFormat="1" applyFont="1" applyBorder="1" applyAlignment="1"/>
    <xf numFmtId="0" fontId="1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/>
    </xf>
    <xf numFmtId="0" fontId="10" fillId="0" borderId="0" xfId="0" applyNumberFormat="1" applyFont="1" applyAlignment="1">
      <alignment horizontal="center"/>
    </xf>
    <xf numFmtId="0" fontId="10" fillId="0" borderId="4" xfId="0" applyNumberFormat="1" applyFont="1" applyBorder="1" applyAlignment="1">
      <alignment horizontal="center"/>
    </xf>
    <xf numFmtId="0" fontId="13" fillId="0" borderId="0" xfId="0" quotePrefix="1" applyFont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14" fillId="0" borderId="0" xfId="0" applyFont="1" applyAlignment="1">
      <alignment horizontal="right" vertical="top" wrapText="1"/>
    </xf>
    <xf numFmtId="0" fontId="13" fillId="0" borderId="0" xfId="0" applyFont="1" applyAlignment="1">
      <alignment horizontal="right" vertical="top"/>
    </xf>
    <xf numFmtId="165" fontId="13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 wrapText="1"/>
    </xf>
    <xf numFmtId="166" fontId="13" fillId="0" borderId="0" xfId="0" applyNumberFormat="1" applyFont="1" applyAlignment="1">
      <alignment horizontal="right" vertical="top"/>
    </xf>
    <xf numFmtId="165" fontId="15" fillId="0" borderId="0" xfId="0" applyNumberFormat="1" applyFont="1" applyAlignment="1">
      <alignment horizontal="right" vertical="top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/>
    </xf>
    <xf numFmtId="0" fontId="13" fillId="0" borderId="1" xfId="0" applyFont="1" applyBorder="1" applyAlignment="1">
      <alignment horizontal="left" vertical="top"/>
    </xf>
    <xf numFmtId="165" fontId="13" fillId="0" borderId="1" xfId="0" applyNumberFormat="1" applyFont="1" applyBorder="1" applyAlignment="1">
      <alignment horizontal="right" vertical="top"/>
    </xf>
    <xf numFmtId="0" fontId="13" fillId="0" borderId="1" xfId="0" applyFont="1" applyBorder="1" applyAlignment="1">
      <alignment horizontal="right" vertical="top" wrapText="1"/>
    </xf>
    <xf numFmtId="165" fontId="0" fillId="0" borderId="0" xfId="0" applyNumberFormat="1"/>
    <xf numFmtId="0" fontId="13" fillId="0" borderId="0" xfId="0" applyFont="1" applyAlignment="1">
      <alignment vertical="top"/>
    </xf>
    <xf numFmtId="0" fontId="13" fillId="0" borderId="1" xfId="0" quotePrefix="1" applyFont="1" applyBorder="1" applyAlignment="1">
      <alignment horizontal="left" vertical="top" wrapText="1"/>
    </xf>
    <xf numFmtId="0" fontId="0" fillId="0" borderId="1" xfId="0" applyBorder="1"/>
    <xf numFmtId="0" fontId="1" fillId="0" borderId="1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6" fillId="0" borderId="0" xfId="0" applyFont="1"/>
    <xf numFmtId="0" fontId="17" fillId="0" borderId="1" xfId="0" quotePrefix="1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right" vertical="top" wrapText="1"/>
    </xf>
    <xf numFmtId="0" fontId="17" fillId="0" borderId="1" xfId="0" applyFont="1" applyBorder="1" applyAlignment="1">
      <alignment horizontal="right" vertical="top"/>
    </xf>
    <xf numFmtId="0" fontId="17" fillId="0" borderId="1" xfId="0" applyFont="1" applyBorder="1" applyAlignment="1">
      <alignment horizontal="left" vertical="top"/>
    </xf>
    <xf numFmtId="165" fontId="17" fillId="0" borderId="1" xfId="0" applyNumberFormat="1" applyFont="1" applyBorder="1" applyAlignment="1">
      <alignment horizontal="right" vertical="top"/>
    </xf>
    <xf numFmtId="0" fontId="17" fillId="0" borderId="1" xfId="0" applyFont="1" applyBorder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0" fontId="15" fillId="0" borderId="0" xfId="0" applyFont="1" applyAlignment="1">
      <alignment vertical="top"/>
    </xf>
    <xf numFmtId="0" fontId="5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vertical="top"/>
    </xf>
    <xf numFmtId="0" fontId="15" fillId="0" borderId="2" xfId="0" applyFont="1" applyBorder="1" applyAlignment="1">
      <alignment vertical="top"/>
    </xf>
    <xf numFmtId="0" fontId="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right" vertical="top"/>
    </xf>
    <xf numFmtId="165" fontId="10" fillId="0" borderId="0" xfId="0" applyNumberFormat="1" applyFont="1" applyAlignment="1"/>
    <xf numFmtId="165" fontId="4" fillId="0" borderId="0" xfId="0" applyNumberFormat="1" applyFont="1" applyAlignment="1"/>
    <xf numFmtId="166" fontId="4" fillId="0" borderId="0" xfId="0" applyNumberFormat="1" applyFont="1" applyAlignment="1"/>
    <xf numFmtId="0" fontId="10" fillId="0" borderId="1" xfId="0" applyNumberFormat="1" applyFont="1" applyBorder="1" applyAlignment="1">
      <alignment horizontal="left"/>
    </xf>
    <xf numFmtId="0" fontId="15" fillId="0" borderId="0" xfId="0" applyFont="1"/>
    <xf numFmtId="4" fontId="15" fillId="0" borderId="0" xfId="0" applyNumberFormat="1" applyFont="1"/>
    <xf numFmtId="0" fontId="23" fillId="0" borderId="0" xfId="0" applyFont="1"/>
    <xf numFmtId="0" fontId="23" fillId="0" borderId="0" xfId="0" applyFont="1" applyBorder="1"/>
    <xf numFmtId="0" fontId="22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0" fontId="3" fillId="0" borderId="0" xfId="0" applyNumberFormat="1" applyFont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wrapText="1"/>
    </xf>
    <xf numFmtId="165" fontId="3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right"/>
    </xf>
    <xf numFmtId="165" fontId="15" fillId="0" borderId="2" xfId="0" applyNumberFormat="1" applyFont="1" applyBorder="1" applyAlignment="1">
      <alignment horizontal="right" vertical="top"/>
    </xf>
    <xf numFmtId="0" fontId="15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right" vertical="top" wrapText="1"/>
    </xf>
    <xf numFmtId="0" fontId="10" fillId="0" borderId="0" xfId="0" applyNumberFormat="1" applyFont="1" applyAlignment="1">
      <alignment wrapText="1"/>
    </xf>
    <xf numFmtId="0" fontId="3" fillId="0" borderId="4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NumberFormat="1" applyFont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wrapText="1"/>
    </xf>
    <xf numFmtId="0" fontId="9" fillId="0" borderId="2" xfId="0" applyNumberFormat="1" applyFont="1" applyBorder="1" applyAlignment="1">
      <alignment horizontal="center" vertical="top" wrapText="1"/>
    </xf>
    <xf numFmtId="165" fontId="3" fillId="0" borderId="0" xfId="0" applyNumberFormat="1" applyFont="1" applyAlignment="1">
      <alignment horizontal="right"/>
    </xf>
    <xf numFmtId="0" fontId="7" fillId="0" borderId="0" xfId="0" applyNumberFormat="1" applyFont="1" applyAlignment="1">
      <alignment horizontal="center" wrapText="1"/>
    </xf>
    <xf numFmtId="0" fontId="12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left" wrapText="1"/>
    </xf>
    <xf numFmtId="165" fontId="15" fillId="0" borderId="2" xfId="0" applyNumberFormat="1" applyFont="1" applyBorder="1" applyAlignment="1">
      <alignment horizontal="left" vertical="top"/>
    </xf>
    <xf numFmtId="165" fontId="15" fillId="0" borderId="2" xfId="0" applyNumberFormat="1" applyFont="1" applyBorder="1" applyAlignment="1">
      <alignment horizontal="right" vertical="top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165" fontId="19" fillId="0" borderId="2" xfId="0" applyNumberFormat="1" applyFont="1" applyBorder="1" applyAlignment="1">
      <alignment horizontal="left" vertical="top"/>
    </xf>
    <xf numFmtId="165" fontId="19" fillId="0" borderId="2" xfId="0" applyNumberFormat="1" applyFont="1" applyBorder="1" applyAlignment="1">
      <alignment horizontal="right" vertical="top"/>
    </xf>
    <xf numFmtId="0" fontId="15" fillId="0" borderId="2" xfId="0" applyFont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3" fillId="0" borderId="0" xfId="0" applyNumberFormat="1" applyFont="1" applyAlignment="1">
      <alignment horizontal="right" vertical="center"/>
    </xf>
    <xf numFmtId="0" fontId="21" fillId="0" borderId="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CO710"/>
  <sheetViews>
    <sheetView tabSelected="1" topLeftCell="A667" zoomScaleNormal="100" workbookViewId="0">
      <selection activeCell="L701" sqref="L701:L703"/>
    </sheetView>
  </sheetViews>
  <sheetFormatPr defaultRowHeight="12.75" x14ac:dyDescent="0.2"/>
  <cols>
    <col min="1" max="1" width="5.7109375" customWidth="1"/>
    <col min="2" max="2" width="20.7109375" customWidth="1"/>
    <col min="3" max="3" width="40.7109375" customWidth="1"/>
    <col min="4" max="4" width="10.7109375" customWidth="1"/>
    <col min="5" max="12" width="15.7109375" customWidth="1"/>
    <col min="15" max="91" width="0" hidden="1" customWidth="1"/>
    <col min="92" max="92" width="198.7109375" hidden="1" customWidth="1"/>
    <col min="93" max="93" width="108.7109375" hidden="1" customWidth="1"/>
    <col min="94" max="100" width="0" hidden="1" customWidth="1"/>
  </cols>
  <sheetData>
    <row r="1" spans="1:93" x14ac:dyDescent="0.2">
      <c r="A1" s="81" t="s">
        <v>0</v>
      </c>
    </row>
    <row r="2" spans="1:93" x14ac:dyDescent="0.2">
      <c r="A2" s="81"/>
    </row>
    <row r="3" spans="1:93" ht="15.75" x14ac:dyDescent="0.25">
      <c r="A3" s="81"/>
      <c r="B3" s="66"/>
      <c r="C3" s="66"/>
      <c r="D3" s="66"/>
      <c r="E3" s="66"/>
      <c r="F3" s="66"/>
      <c r="G3" s="66" t="s">
        <v>535</v>
      </c>
      <c r="H3" s="66"/>
      <c r="I3" s="66"/>
    </row>
    <row r="4" spans="1:93" ht="15.75" x14ac:dyDescent="0.25">
      <c r="A4" s="81"/>
      <c r="B4" s="66"/>
      <c r="C4" s="66"/>
      <c r="D4" s="66"/>
      <c r="E4" s="66"/>
      <c r="F4" s="66"/>
      <c r="G4" s="66"/>
      <c r="H4" s="66"/>
      <c r="I4" s="66"/>
    </row>
    <row r="5" spans="1:93" ht="19.5" customHeight="1" x14ac:dyDescent="0.25">
      <c r="A5" s="81"/>
      <c r="B5" s="66"/>
      <c r="C5" s="66"/>
      <c r="D5" s="66"/>
      <c r="E5" s="66"/>
      <c r="F5" s="66"/>
      <c r="G5" s="66" t="s">
        <v>536</v>
      </c>
      <c r="H5" s="66"/>
      <c r="I5" s="66"/>
    </row>
    <row r="6" spans="1:93" ht="33.75" customHeight="1" x14ac:dyDescent="0.25">
      <c r="A6" s="81"/>
      <c r="B6" s="67"/>
      <c r="C6" s="66"/>
      <c r="D6" s="66"/>
      <c r="E6" s="66"/>
      <c r="F6" s="66"/>
      <c r="G6" s="66" t="s">
        <v>537</v>
      </c>
      <c r="H6" s="66"/>
      <c r="I6" s="66"/>
    </row>
    <row r="7" spans="1:93" ht="15.75" x14ac:dyDescent="0.25">
      <c r="A7" s="81"/>
      <c r="B7" s="66"/>
      <c r="C7" s="66"/>
      <c r="D7" s="66"/>
      <c r="E7" s="66"/>
      <c r="F7" s="66"/>
      <c r="G7" s="66"/>
      <c r="H7" s="66"/>
      <c r="I7" s="66"/>
    </row>
    <row r="8" spans="1:93" x14ac:dyDescent="0.2">
      <c r="A8" s="81"/>
    </row>
    <row r="9" spans="1:93" x14ac:dyDescent="0.2">
      <c r="A9" s="81"/>
    </row>
    <row r="10" spans="1:93" x14ac:dyDescent="0.2">
      <c r="A10" s="81"/>
    </row>
    <row r="11" spans="1:93" ht="12.75" customHeight="1" x14ac:dyDescent="0.2">
      <c r="A11" s="82" t="s">
        <v>350</v>
      </c>
      <c r="B11" s="82"/>
      <c r="C11" s="82"/>
      <c r="D11" s="82"/>
      <c r="E11" s="82"/>
      <c r="F11" s="83" t="s">
        <v>389</v>
      </c>
      <c r="G11" s="83"/>
      <c r="H11" s="83"/>
      <c r="I11" s="83"/>
      <c r="J11" s="83"/>
      <c r="K11" s="83"/>
      <c r="L11" s="83"/>
    </row>
    <row r="12" spans="1:93" ht="12.75" customHeight="1" x14ac:dyDescent="0.2">
      <c r="A12" s="2"/>
      <c r="B12" s="2"/>
      <c r="C12" s="2"/>
      <c r="D12" s="2"/>
      <c r="E12" s="2"/>
      <c r="F12" s="3"/>
      <c r="G12" s="3"/>
      <c r="H12" s="3"/>
      <c r="I12" s="3"/>
      <c r="J12" s="3"/>
      <c r="K12" s="3"/>
      <c r="L12" s="3"/>
    </row>
    <row r="13" spans="1:93" ht="25.5" customHeight="1" x14ac:dyDescent="0.2">
      <c r="A13" s="82" t="s">
        <v>351</v>
      </c>
      <c r="B13" s="82"/>
      <c r="C13" s="82"/>
      <c r="D13" s="82"/>
      <c r="E13" s="82"/>
      <c r="F13" s="83" t="s">
        <v>2</v>
      </c>
      <c r="G13" s="83"/>
      <c r="H13" s="83"/>
      <c r="I13" s="83"/>
      <c r="J13" s="83"/>
      <c r="K13" s="83"/>
      <c r="L13" s="83"/>
      <c r="CO13" s="71" t="s">
        <v>2</v>
      </c>
    </row>
    <row r="14" spans="1:93" ht="12.75" customHeight="1" x14ac:dyDescent="0.2">
      <c r="A14" s="2"/>
      <c r="B14" s="2"/>
      <c r="C14" s="2"/>
      <c r="D14" s="2"/>
      <c r="E14" s="2"/>
      <c r="F14" s="3"/>
      <c r="G14" s="3"/>
      <c r="H14" s="3"/>
      <c r="I14" s="3"/>
      <c r="J14" s="3"/>
      <c r="K14" s="3"/>
      <c r="L14" s="3"/>
    </row>
    <row r="15" spans="1:93" ht="51" customHeight="1" x14ac:dyDescent="0.2">
      <c r="A15" s="82" t="s">
        <v>352</v>
      </c>
      <c r="B15" s="82"/>
      <c r="C15" s="82"/>
      <c r="D15" s="82"/>
      <c r="E15" s="82"/>
      <c r="F15" s="83" t="s">
        <v>349</v>
      </c>
      <c r="G15" s="83"/>
      <c r="H15" s="83"/>
      <c r="I15" s="83"/>
      <c r="J15" s="83"/>
      <c r="K15" s="83"/>
      <c r="L15" s="83"/>
      <c r="CO15" s="71" t="s">
        <v>349</v>
      </c>
    </row>
    <row r="16" spans="1:93" ht="12.75" customHeight="1" x14ac:dyDescent="0.2">
      <c r="A16" s="2"/>
      <c r="B16" s="2"/>
      <c r="C16" s="2"/>
      <c r="D16" s="2"/>
      <c r="E16" s="2"/>
      <c r="F16" s="3"/>
      <c r="G16" s="3"/>
      <c r="H16" s="3"/>
      <c r="I16" s="3"/>
      <c r="J16" s="3"/>
      <c r="K16" s="3"/>
      <c r="L16" s="3"/>
    </row>
    <row r="17" spans="1:92" ht="78.599999999999994" customHeight="1" x14ac:dyDescent="0.2">
      <c r="A17" s="82" t="s">
        <v>353</v>
      </c>
      <c r="B17" s="82"/>
      <c r="C17" s="82"/>
      <c r="D17" s="82"/>
      <c r="E17" s="82"/>
      <c r="F17" s="83" t="s">
        <v>196</v>
      </c>
      <c r="G17" s="83"/>
      <c r="H17" s="83"/>
      <c r="I17" s="83"/>
      <c r="J17" s="83"/>
      <c r="K17" s="83"/>
      <c r="L17" s="83"/>
    </row>
    <row r="18" spans="1:92" ht="12.75" customHeight="1" x14ac:dyDescent="0.2">
      <c r="A18" s="2"/>
      <c r="B18" s="2"/>
      <c r="C18" s="2"/>
      <c r="D18" s="2"/>
      <c r="E18" s="2"/>
      <c r="F18" s="3"/>
      <c r="G18" s="3"/>
      <c r="H18" s="3"/>
      <c r="I18" s="3"/>
      <c r="J18" s="3"/>
      <c r="K18" s="3"/>
      <c r="L18" s="3"/>
    </row>
    <row r="19" spans="1:92" ht="38.25" customHeight="1" x14ac:dyDescent="0.2">
      <c r="A19" s="82" t="s">
        <v>354</v>
      </c>
      <c r="B19" s="82"/>
      <c r="C19" s="82"/>
      <c r="D19" s="82"/>
      <c r="E19" s="82"/>
      <c r="F19" s="83" t="s">
        <v>197</v>
      </c>
      <c r="G19" s="83"/>
      <c r="H19" s="83"/>
      <c r="I19" s="83"/>
      <c r="J19" s="83"/>
      <c r="K19" s="83"/>
      <c r="L19" s="83"/>
    </row>
    <row r="20" spans="1:92" ht="12.75" customHeight="1" x14ac:dyDescent="0.2">
      <c r="A20" s="70"/>
      <c r="B20" s="70"/>
      <c r="C20" s="70"/>
      <c r="D20" s="70"/>
      <c r="E20" s="70"/>
      <c r="F20" s="5"/>
      <c r="G20" s="5"/>
      <c r="H20" s="5"/>
      <c r="I20" s="5"/>
      <c r="J20" s="5"/>
      <c r="K20" s="5"/>
      <c r="L20" s="5"/>
    </row>
    <row r="21" spans="1:92" ht="12.75" customHeight="1" x14ac:dyDescent="0.2">
      <c r="A21" s="82" t="s">
        <v>355</v>
      </c>
      <c r="B21" s="82"/>
      <c r="C21" s="82"/>
      <c r="D21" s="82"/>
      <c r="E21" s="82"/>
      <c r="F21" s="83" t="s">
        <v>390</v>
      </c>
      <c r="G21" s="83"/>
      <c r="H21" s="83"/>
      <c r="I21" s="83"/>
      <c r="J21" s="83"/>
      <c r="K21" s="83"/>
      <c r="L21" s="83"/>
    </row>
    <row r="22" spans="1:92" ht="12.75" customHeight="1" x14ac:dyDescent="0.2">
      <c r="A22" s="70"/>
      <c r="B22" s="70"/>
      <c r="C22" s="70"/>
      <c r="D22" s="70"/>
      <c r="E22" s="70"/>
      <c r="F22" s="5"/>
      <c r="G22" s="5"/>
      <c r="H22" s="5"/>
      <c r="I22" s="5"/>
      <c r="J22" s="5"/>
      <c r="K22" s="5"/>
      <c r="L22" s="5"/>
    </row>
    <row r="23" spans="1:92" ht="12.75" customHeight="1" x14ac:dyDescent="0.2">
      <c r="A23" s="82" t="s">
        <v>356</v>
      </c>
      <c r="B23" s="82"/>
      <c r="C23" s="82"/>
      <c r="D23" s="82"/>
      <c r="E23" s="82"/>
      <c r="F23" s="83" t="s">
        <v>1</v>
      </c>
      <c r="G23" s="83"/>
      <c r="H23" s="83"/>
      <c r="I23" s="83"/>
      <c r="J23" s="83"/>
      <c r="K23" s="83"/>
      <c r="L23" s="83"/>
    </row>
    <row r="24" spans="1:92" ht="12.75" customHeight="1" x14ac:dyDescent="0.2">
      <c r="A24" s="70"/>
      <c r="B24" s="70"/>
      <c r="C24" s="70"/>
      <c r="D24" s="70"/>
      <c r="E24" s="70"/>
      <c r="F24" s="5"/>
      <c r="G24" s="5"/>
      <c r="H24" s="5"/>
      <c r="I24" s="5"/>
      <c r="J24" s="5"/>
      <c r="K24" s="5"/>
      <c r="L24" s="3"/>
    </row>
    <row r="25" spans="1:92" ht="12.75" customHeight="1" x14ac:dyDescent="0.2">
      <c r="A25" s="82" t="s">
        <v>357</v>
      </c>
      <c r="B25" s="82"/>
      <c r="C25" s="82"/>
      <c r="D25" s="82"/>
      <c r="E25" s="82"/>
      <c r="F25" s="83" t="s">
        <v>1</v>
      </c>
      <c r="G25" s="83"/>
      <c r="H25" s="83"/>
      <c r="I25" s="83"/>
      <c r="J25" s="83"/>
      <c r="K25" s="83"/>
      <c r="L25" s="83"/>
    </row>
    <row r="26" spans="1:92" ht="12.75" customHeight="1" x14ac:dyDescent="0.2">
      <c r="A26" s="6"/>
      <c r="B26" s="6"/>
      <c r="C26" s="6"/>
      <c r="D26" s="6"/>
      <c r="E26" s="6"/>
      <c r="F26" s="7"/>
      <c r="G26" s="7"/>
      <c r="H26" s="7"/>
      <c r="I26" s="7"/>
      <c r="J26" s="7"/>
      <c r="K26" s="7"/>
      <c r="L26" s="7"/>
    </row>
    <row r="27" spans="1:92" ht="12.75" customHeight="1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</row>
    <row r="28" spans="1:92" ht="15.75" customHeight="1" x14ac:dyDescent="0.25">
      <c r="A28" s="84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</row>
    <row r="29" spans="1:92" ht="14.25" customHeight="1" x14ac:dyDescent="0.2">
      <c r="A29" s="85" t="s">
        <v>358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</row>
    <row r="30" spans="1:92" ht="14.25" customHeight="1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</row>
    <row r="31" spans="1:92" ht="15.75" customHeight="1" x14ac:dyDescent="0.25">
      <c r="A31" s="84" t="s">
        <v>538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CN31" s="72" t="s">
        <v>538</v>
      </c>
    </row>
    <row r="32" spans="1:92" ht="14.25" customHeight="1" x14ac:dyDescent="0.2">
      <c r="A32" s="85" t="s">
        <v>359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</row>
    <row r="33" spans="1:12" ht="14.25" customHeight="1" x14ac:dyDescent="0.2">
      <c r="A33" s="8"/>
      <c r="B33" s="8"/>
      <c r="C33" s="8"/>
      <c r="D33" s="8"/>
      <c r="E33" s="8"/>
      <c r="F33" s="79"/>
      <c r="G33" s="79"/>
      <c r="H33" s="79"/>
      <c r="I33" s="79"/>
      <c r="J33" s="79"/>
      <c r="K33" s="79"/>
      <c r="L33" s="79"/>
    </row>
    <row r="34" spans="1:12" ht="15.75" customHeight="1" x14ac:dyDescent="0.25">
      <c r="A34" s="87" t="s">
        <v>532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</row>
    <row r="35" spans="1:12" ht="15" customHeight="1" x14ac:dyDescent="0.25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9"/>
    </row>
    <row r="36" spans="1:12" ht="18" customHeight="1" x14ac:dyDescent="0.25">
      <c r="A36" s="88" t="s">
        <v>1</v>
      </c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</row>
    <row r="37" spans="1:12" ht="14.25" customHeight="1" x14ac:dyDescent="0.2">
      <c r="A37" s="85" t="s">
        <v>360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</row>
    <row r="38" spans="1:12" ht="14.25" customHeight="1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2" ht="14.25" customHeight="1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 ht="12.75" customHeight="1" x14ac:dyDescent="0.2">
      <c r="A40" s="1" t="s">
        <v>361</v>
      </c>
      <c r="B40" s="1"/>
      <c r="C40" s="12" t="s">
        <v>391</v>
      </c>
      <c r="D40" s="1" t="s">
        <v>362</v>
      </c>
      <c r="E40" s="1"/>
      <c r="F40" s="1"/>
      <c r="G40" s="1"/>
      <c r="H40" s="1"/>
      <c r="I40" s="1"/>
      <c r="J40" s="1"/>
      <c r="K40" s="1"/>
      <c r="L40" s="1"/>
    </row>
    <row r="41" spans="1:12" ht="12.75" customHeight="1" x14ac:dyDescent="0.2">
      <c r="A41" s="1"/>
      <c r="B41" s="1"/>
      <c r="C41" s="13"/>
      <c r="D41" s="1"/>
      <c r="E41" s="1"/>
      <c r="F41" s="1"/>
      <c r="G41" s="1"/>
      <c r="H41" s="1"/>
      <c r="I41" s="1"/>
      <c r="J41" s="1"/>
      <c r="K41" s="1"/>
      <c r="L41" s="1"/>
    </row>
    <row r="42" spans="1:12" ht="12.75" customHeight="1" x14ac:dyDescent="0.2">
      <c r="A42" s="1" t="s">
        <v>363</v>
      </c>
      <c r="B42" s="1"/>
      <c r="C42" s="89"/>
      <c r="D42" s="89"/>
      <c r="E42" s="89"/>
      <c r="F42" s="89"/>
      <c r="G42" s="89"/>
      <c r="H42" s="89"/>
      <c r="I42" s="89"/>
      <c r="J42" s="89"/>
      <c r="K42" s="89"/>
      <c r="L42" s="89"/>
    </row>
    <row r="43" spans="1:12" ht="12.75" customHeight="1" x14ac:dyDescent="0.2">
      <c r="A43" s="14"/>
      <c r="B43" s="15"/>
      <c r="C43" s="85" t="s">
        <v>364</v>
      </c>
      <c r="D43" s="85"/>
      <c r="E43" s="85"/>
      <c r="F43" s="85"/>
      <c r="G43" s="85"/>
      <c r="H43" s="85"/>
      <c r="I43" s="85"/>
      <c r="J43" s="85"/>
      <c r="K43" s="85"/>
      <c r="L43" s="85"/>
    </row>
    <row r="44" spans="1:12" ht="14.25" customHeight="1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 ht="14.25" customHeight="1" x14ac:dyDescent="0.2">
      <c r="A45" s="16" t="s">
        <v>392</v>
      </c>
      <c r="B45" s="8"/>
      <c r="C45" s="8"/>
      <c r="D45" s="17"/>
      <c r="E45" s="8"/>
      <c r="F45" s="8"/>
      <c r="G45" s="8"/>
      <c r="H45" s="8"/>
      <c r="I45" s="8"/>
      <c r="J45" s="8"/>
      <c r="K45" s="8"/>
      <c r="L45" s="8"/>
    </row>
    <row r="46" spans="1:12" ht="14.25" customHeight="1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 ht="14.25" customHeight="1" x14ac:dyDescent="0.2">
      <c r="A47" s="16" t="s">
        <v>365</v>
      </c>
      <c r="B47" s="8"/>
      <c r="C47" s="86">
        <v>1104.0400000000002</v>
      </c>
      <c r="D47" s="86"/>
      <c r="E47" s="1" t="s">
        <v>366</v>
      </c>
      <c r="F47" s="6"/>
      <c r="G47" s="6"/>
      <c r="H47" s="6"/>
      <c r="I47" s="6"/>
      <c r="J47" s="6"/>
      <c r="K47" s="6"/>
      <c r="L47" s="8"/>
    </row>
    <row r="48" spans="1:12" ht="14.25" customHeight="1" x14ac:dyDescent="0.2">
      <c r="A48" s="16"/>
      <c r="B48" s="8"/>
      <c r="C48" s="73"/>
      <c r="D48" s="74"/>
      <c r="E48" s="1"/>
      <c r="F48" s="6"/>
      <c r="G48" s="1" t="s">
        <v>367</v>
      </c>
      <c r="H48" s="8"/>
      <c r="I48" s="1"/>
      <c r="J48" s="1"/>
      <c r="K48" s="61">
        <v>88.41</v>
      </c>
      <c r="L48" s="1" t="s">
        <v>366</v>
      </c>
    </row>
    <row r="49" spans="1:12" ht="14.25" customHeight="1" x14ac:dyDescent="0.2">
      <c r="A49" s="8"/>
      <c r="B49" s="18" t="s">
        <v>368</v>
      </c>
      <c r="C49" s="60"/>
      <c r="D49" s="8"/>
      <c r="E49" s="1"/>
      <c r="F49" s="6"/>
      <c r="G49" s="1" t="s">
        <v>369</v>
      </c>
      <c r="H49" s="8"/>
      <c r="I49" s="1"/>
      <c r="J49" s="1"/>
      <c r="K49" s="61">
        <v>14.54</v>
      </c>
      <c r="L49" s="1" t="s">
        <v>366</v>
      </c>
    </row>
    <row r="50" spans="1:12" ht="14.25" customHeight="1" x14ac:dyDescent="0.2">
      <c r="A50" s="8"/>
      <c r="B50" s="16" t="s">
        <v>370</v>
      </c>
      <c r="C50" s="86">
        <v>957.57</v>
      </c>
      <c r="D50" s="86"/>
      <c r="E50" s="1" t="s">
        <v>366</v>
      </c>
      <c r="F50" s="6"/>
      <c r="G50" s="1" t="s">
        <v>371</v>
      </c>
      <c r="H50" s="8"/>
      <c r="I50" s="1"/>
      <c r="J50" s="74"/>
      <c r="K50" s="62">
        <v>351.47919999999988</v>
      </c>
      <c r="L50" s="1" t="s">
        <v>200</v>
      </c>
    </row>
    <row r="51" spans="1:12" ht="14.25" customHeight="1" x14ac:dyDescent="0.2">
      <c r="A51" s="8"/>
      <c r="B51" s="16" t="s">
        <v>372</v>
      </c>
      <c r="C51" s="86">
        <v>101.3</v>
      </c>
      <c r="D51" s="86"/>
      <c r="E51" s="1" t="s">
        <v>366</v>
      </c>
      <c r="F51" s="6"/>
      <c r="G51" s="1" t="s">
        <v>373</v>
      </c>
      <c r="H51" s="8"/>
      <c r="I51" s="1"/>
      <c r="J51" s="19"/>
      <c r="K51" s="62">
        <v>69.088100000000011</v>
      </c>
      <c r="L51" s="1" t="s">
        <v>200</v>
      </c>
    </row>
    <row r="52" spans="1:12" ht="14.25" customHeight="1" x14ac:dyDescent="0.2">
      <c r="A52" s="8"/>
      <c r="B52" s="16" t="s">
        <v>374</v>
      </c>
      <c r="C52" s="86">
        <v>32.93</v>
      </c>
      <c r="D52" s="86"/>
      <c r="E52" s="1" t="s">
        <v>366</v>
      </c>
      <c r="F52" s="6"/>
      <c r="G52" s="1"/>
      <c r="H52" s="1"/>
      <c r="I52" s="1"/>
      <c r="J52" s="1"/>
      <c r="K52" s="6"/>
      <c r="L52" s="1"/>
    </row>
    <row r="53" spans="1:12" ht="14.25" customHeight="1" x14ac:dyDescent="0.2">
      <c r="A53" s="8"/>
      <c r="B53" s="16" t="s">
        <v>375</v>
      </c>
      <c r="C53" s="86">
        <v>12.24</v>
      </c>
      <c r="D53" s="86"/>
      <c r="E53" s="1" t="s">
        <v>366</v>
      </c>
      <c r="F53" s="6"/>
      <c r="G53" s="1"/>
      <c r="H53" s="1"/>
      <c r="I53" s="1"/>
      <c r="J53" s="1"/>
      <c r="K53" s="6"/>
      <c r="L53" s="1"/>
    </row>
    <row r="54" spans="1:12" ht="14.25" customHeight="1" x14ac:dyDescent="0.2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</row>
    <row r="55" spans="1:12" ht="12.75" customHeight="1" x14ac:dyDescent="0.2">
      <c r="A55" s="92" t="s">
        <v>376</v>
      </c>
      <c r="B55" s="92" t="s">
        <v>377</v>
      </c>
      <c r="C55" s="92" t="s">
        <v>378</v>
      </c>
      <c r="D55" s="92" t="s">
        <v>379</v>
      </c>
      <c r="E55" s="95" t="s">
        <v>380</v>
      </c>
      <c r="F55" s="96"/>
      <c r="G55" s="97"/>
      <c r="H55" s="95" t="s">
        <v>381</v>
      </c>
      <c r="I55" s="96"/>
      <c r="J55" s="96"/>
      <c r="K55" s="96"/>
      <c r="L55" s="97"/>
    </row>
    <row r="56" spans="1:12" ht="12.75" customHeight="1" x14ac:dyDescent="0.2">
      <c r="A56" s="93"/>
      <c r="B56" s="93"/>
      <c r="C56" s="93"/>
      <c r="D56" s="93"/>
      <c r="E56" s="98"/>
      <c r="F56" s="99"/>
      <c r="G56" s="100"/>
      <c r="H56" s="98"/>
      <c r="I56" s="99"/>
      <c r="J56" s="99"/>
      <c r="K56" s="99"/>
      <c r="L56" s="100"/>
    </row>
    <row r="57" spans="1:12" ht="12.75" customHeight="1" x14ac:dyDescent="0.2">
      <c r="A57" s="93"/>
      <c r="B57" s="93"/>
      <c r="C57" s="93"/>
      <c r="D57" s="93"/>
      <c r="E57" s="98"/>
      <c r="F57" s="99"/>
      <c r="G57" s="100"/>
      <c r="H57" s="98"/>
      <c r="I57" s="99"/>
      <c r="J57" s="99"/>
      <c r="K57" s="99"/>
      <c r="L57" s="100"/>
    </row>
    <row r="58" spans="1:12" ht="12.75" customHeight="1" x14ac:dyDescent="0.2">
      <c r="A58" s="93"/>
      <c r="B58" s="93"/>
      <c r="C58" s="93"/>
      <c r="D58" s="93"/>
      <c r="E58" s="101"/>
      <c r="F58" s="102"/>
      <c r="G58" s="103"/>
      <c r="H58" s="101"/>
      <c r="I58" s="102"/>
      <c r="J58" s="102"/>
      <c r="K58" s="102"/>
      <c r="L58" s="103"/>
    </row>
    <row r="59" spans="1:12" ht="51" customHeight="1" x14ac:dyDescent="0.2">
      <c r="A59" s="94"/>
      <c r="B59" s="94"/>
      <c r="C59" s="94"/>
      <c r="D59" s="94"/>
      <c r="E59" s="80" t="s">
        <v>382</v>
      </c>
      <c r="F59" s="80" t="s">
        <v>383</v>
      </c>
      <c r="G59" s="21" t="s">
        <v>384</v>
      </c>
      <c r="H59" s="80" t="s">
        <v>385</v>
      </c>
      <c r="I59" s="80" t="s">
        <v>386</v>
      </c>
      <c r="J59" s="80" t="s">
        <v>387</v>
      </c>
      <c r="K59" s="80" t="s">
        <v>383</v>
      </c>
      <c r="L59" s="80" t="s">
        <v>388</v>
      </c>
    </row>
    <row r="60" spans="1:12" ht="14.25" customHeight="1" x14ac:dyDescent="0.2">
      <c r="A60" s="22">
        <v>1</v>
      </c>
      <c r="B60" s="22">
        <v>2</v>
      </c>
      <c r="C60" s="22">
        <v>3</v>
      </c>
      <c r="D60" s="22">
        <v>4</v>
      </c>
      <c r="E60" s="22">
        <v>5</v>
      </c>
      <c r="F60" s="22">
        <v>6</v>
      </c>
      <c r="G60" s="22">
        <v>7</v>
      </c>
      <c r="H60" s="22">
        <v>8</v>
      </c>
      <c r="I60" s="22">
        <v>9</v>
      </c>
      <c r="J60" s="22">
        <v>10</v>
      </c>
      <c r="K60" s="24">
        <v>11</v>
      </c>
      <c r="L60" s="24">
        <v>12</v>
      </c>
    </row>
    <row r="61" spans="1:12" ht="42.75" x14ac:dyDescent="0.2">
      <c r="A61" s="25" t="s">
        <v>3</v>
      </c>
      <c r="B61" s="77" t="s">
        <v>393</v>
      </c>
      <c r="C61" s="77" t="s">
        <v>4</v>
      </c>
      <c r="D61" s="27" t="s">
        <v>5</v>
      </c>
      <c r="E61" s="28">
        <v>0.8</v>
      </c>
      <c r="F61" s="26"/>
      <c r="G61" s="28">
        <v>0.8</v>
      </c>
      <c r="H61" s="29"/>
      <c r="I61" s="78"/>
      <c r="J61" s="29"/>
      <c r="K61" s="77"/>
      <c r="L61" s="29"/>
    </row>
    <row r="62" spans="1:12" x14ac:dyDescent="0.2">
      <c r="C62" s="30" t="s">
        <v>539</v>
      </c>
    </row>
    <row r="63" spans="1:12" ht="15" x14ac:dyDescent="0.2">
      <c r="A63" s="26"/>
      <c r="B63" s="28">
        <v>1</v>
      </c>
      <c r="C63" s="26" t="s">
        <v>394</v>
      </c>
      <c r="D63" s="27" t="s">
        <v>200</v>
      </c>
      <c r="E63" s="31"/>
      <c r="F63" s="28"/>
      <c r="G63" s="31">
        <v>123.2</v>
      </c>
      <c r="H63" s="28"/>
      <c r="I63" s="28"/>
      <c r="J63" s="28"/>
      <c r="K63" s="28"/>
      <c r="L63" s="32">
        <v>28068.66</v>
      </c>
    </row>
    <row r="64" spans="1:12" ht="28.5" x14ac:dyDescent="0.2">
      <c r="A64" s="77"/>
      <c r="B64" s="77" t="s">
        <v>198</v>
      </c>
      <c r="C64" s="33" t="s">
        <v>199</v>
      </c>
      <c r="D64" s="34" t="s">
        <v>200</v>
      </c>
      <c r="E64" s="35">
        <v>154</v>
      </c>
      <c r="F64" s="36"/>
      <c r="G64" s="35">
        <v>123.2</v>
      </c>
      <c r="H64" s="37"/>
      <c r="I64" s="38"/>
      <c r="J64" s="37">
        <v>227.83</v>
      </c>
      <c r="K64" s="33"/>
      <c r="L64" s="37">
        <v>28068.66</v>
      </c>
    </row>
    <row r="65" spans="1:82" ht="15" x14ac:dyDescent="0.2">
      <c r="A65" s="77"/>
      <c r="B65" s="77"/>
      <c r="C65" s="76" t="s">
        <v>395</v>
      </c>
      <c r="D65" s="27"/>
      <c r="E65" s="28"/>
      <c r="F65" s="26"/>
      <c r="G65" s="28"/>
      <c r="H65" s="29"/>
      <c r="I65" s="78"/>
      <c r="J65" s="29"/>
      <c r="K65" s="77"/>
      <c r="L65" s="29">
        <v>28068.66</v>
      </c>
    </row>
    <row r="66" spans="1:82" ht="14.25" x14ac:dyDescent="0.2">
      <c r="A66" s="77"/>
      <c r="B66" s="77"/>
      <c r="C66" s="77" t="s">
        <v>396</v>
      </c>
      <c r="D66" s="27"/>
      <c r="E66" s="28"/>
      <c r="F66" s="26"/>
      <c r="G66" s="28"/>
      <c r="H66" s="29"/>
      <c r="I66" s="78"/>
      <c r="J66" s="29"/>
      <c r="K66" s="77"/>
      <c r="L66" s="29">
        <v>28068.66</v>
      </c>
    </row>
    <row r="67" spans="1:82" ht="28.5" x14ac:dyDescent="0.2">
      <c r="A67" s="77"/>
      <c r="B67" s="77" t="s">
        <v>6</v>
      </c>
      <c r="C67" s="77" t="s">
        <v>397</v>
      </c>
      <c r="D67" s="27" t="s">
        <v>348</v>
      </c>
      <c r="E67" s="28">
        <v>89</v>
      </c>
      <c r="F67" s="26"/>
      <c r="G67" s="28">
        <v>89</v>
      </c>
      <c r="H67" s="29"/>
      <c r="I67" s="78"/>
      <c r="J67" s="29"/>
      <c r="K67" s="77"/>
      <c r="L67" s="29">
        <v>24981.11</v>
      </c>
    </row>
    <row r="68" spans="1:82" ht="28.5" x14ac:dyDescent="0.2">
      <c r="A68" s="33"/>
      <c r="B68" s="33" t="s">
        <v>7</v>
      </c>
      <c r="C68" s="33" t="s">
        <v>398</v>
      </c>
      <c r="D68" s="34" t="s">
        <v>348</v>
      </c>
      <c r="E68" s="35">
        <v>40</v>
      </c>
      <c r="F68" s="36"/>
      <c r="G68" s="35">
        <v>40</v>
      </c>
      <c r="H68" s="37"/>
      <c r="I68" s="38"/>
      <c r="J68" s="37"/>
      <c r="K68" s="33"/>
      <c r="L68" s="37">
        <v>11227.46</v>
      </c>
    </row>
    <row r="69" spans="1:82" ht="15" x14ac:dyDescent="0.2">
      <c r="C69" s="90" t="s">
        <v>399</v>
      </c>
      <c r="D69" s="90"/>
      <c r="E69" s="90"/>
      <c r="F69" s="90"/>
      <c r="G69" s="90"/>
      <c r="H69" s="90"/>
      <c r="I69" s="91">
        <v>80346.537500000006</v>
      </c>
      <c r="J69" s="91"/>
      <c r="K69" s="91">
        <v>64277.23</v>
      </c>
      <c r="L69" s="91"/>
      <c r="AD69">
        <v>162.21</v>
      </c>
      <c r="AE69">
        <v>72.900000000000006</v>
      </c>
      <c r="AN69" s="39">
        <v>64277.23</v>
      </c>
      <c r="AO69">
        <v>0</v>
      </c>
      <c r="AQ69" t="s">
        <v>400</v>
      </c>
      <c r="AR69" s="39">
        <v>28068.66</v>
      </c>
      <c r="AT69">
        <v>0</v>
      </c>
      <c r="AV69" t="s">
        <v>400</v>
      </c>
      <c r="AW69">
        <v>0</v>
      </c>
      <c r="AZ69">
        <v>24981.11</v>
      </c>
      <c r="BA69">
        <v>11227.46</v>
      </c>
      <c r="CD69">
        <v>1</v>
      </c>
    </row>
    <row r="70" spans="1:82" ht="42.75" x14ac:dyDescent="0.2">
      <c r="A70" s="25" t="s">
        <v>8</v>
      </c>
      <c r="B70" s="77" t="s">
        <v>401</v>
      </c>
      <c r="C70" s="77" t="s">
        <v>9</v>
      </c>
      <c r="D70" s="27" t="s">
        <v>5</v>
      </c>
      <c r="E70" s="28">
        <v>0.26</v>
      </c>
      <c r="F70" s="26"/>
      <c r="G70" s="28">
        <v>0.26</v>
      </c>
      <c r="H70" s="29"/>
      <c r="I70" s="78"/>
      <c r="J70" s="29"/>
      <c r="K70" s="77"/>
      <c r="L70" s="29"/>
    </row>
    <row r="71" spans="1:82" x14ac:dyDescent="0.2">
      <c r="C71" s="30" t="s">
        <v>540</v>
      </c>
    </row>
    <row r="72" spans="1:82" ht="15" x14ac:dyDescent="0.2">
      <c r="A72" s="26"/>
      <c r="B72" s="28">
        <v>1</v>
      </c>
      <c r="C72" s="26" t="s">
        <v>394</v>
      </c>
      <c r="D72" s="27" t="s">
        <v>200</v>
      </c>
      <c r="E72" s="31"/>
      <c r="F72" s="28"/>
      <c r="G72" s="31">
        <v>23.01</v>
      </c>
      <c r="H72" s="28"/>
      <c r="I72" s="28"/>
      <c r="J72" s="28"/>
      <c r="K72" s="28"/>
      <c r="L72" s="32">
        <v>5026.07</v>
      </c>
    </row>
    <row r="73" spans="1:82" ht="28.5" x14ac:dyDescent="0.2">
      <c r="A73" s="77"/>
      <c r="B73" s="77" t="s">
        <v>201</v>
      </c>
      <c r="C73" s="33" t="s">
        <v>202</v>
      </c>
      <c r="D73" s="34" t="s">
        <v>200</v>
      </c>
      <c r="E73" s="35">
        <v>88.5</v>
      </c>
      <c r="F73" s="36"/>
      <c r="G73" s="35">
        <v>23.01</v>
      </c>
      <c r="H73" s="37"/>
      <c r="I73" s="38"/>
      <c r="J73" s="37">
        <v>218.43</v>
      </c>
      <c r="K73" s="33"/>
      <c r="L73" s="37">
        <v>5026.07</v>
      </c>
    </row>
    <row r="74" spans="1:82" ht="15" x14ac:dyDescent="0.2">
      <c r="A74" s="77"/>
      <c r="B74" s="77"/>
      <c r="C74" s="76" t="s">
        <v>395</v>
      </c>
      <c r="D74" s="27"/>
      <c r="E74" s="28"/>
      <c r="F74" s="26"/>
      <c r="G74" s="28"/>
      <c r="H74" s="29"/>
      <c r="I74" s="78"/>
      <c r="J74" s="29"/>
      <c r="K74" s="77"/>
      <c r="L74" s="29">
        <v>5026.07</v>
      </c>
    </row>
    <row r="75" spans="1:82" ht="14.25" x14ac:dyDescent="0.2">
      <c r="A75" s="77"/>
      <c r="B75" s="77"/>
      <c r="C75" s="77" t="s">
        <v>396</v>
      </c>
      <c r="D75" s="27"/>
      <c r="E75" s="28"/>
      <c r="F75" s="26"/>
      <c r="G75" s="28"/>
      <c r="H75" s="29"/>
      <c r="I75" s="78"/>
      <c r="J75" s="29"/>
      <c r="K75" s="77"/>
      <c r="L75" s="29">
        <v>5026.07</v>
      </c>
    </row>
    <row r="76" spans="1:82" ht="28.5" x14ac:dyDescent="0.2">
      <c r="A76" s="77"/>
      <c r="B76" s="77" t="s">
        <v>6</v>
      </c>
      <c r="C76" s="77" t="s">
        <v>397</v>
      </c>
      <c r="D76" s="27" t="s">
        <v>348</v>
      </c>
      <c r="E76" s="28">
        <v>89</v>
      </c>
      <c r="F76" s="26"/>
      <c r="G76" s="28">
        <v>89</v>
      </c>
      <c r="H76" s="29"/>
      <c r="I76" s="78"/>
      <c r="J76" s="29"/>
      <c r="K76" s="77"/>
      <c r="L76" s="29">
        <v>4473.2</v>
      </c>
    </row>
    <row r="77" spans="1:82" ht="28.5" x14ac:dyDescent="0.2">
      <c r="A77" s="33"/>
      <c r="B77" s="33" t="s">
        <v>7</v>
      </c>
      <c r="C77" s="33" t="s">
        <v>398</v>
      </c>
      <c r="D77" s="34" t="s">
        <v>348</v>
      </c>
      <c r="E77" s="35">
        <v>40</v>
      </c>
      <c r="F77" s="36"/>
      <c r="G77" s="35">
        <v>40</v>
      </c>
      <c r="H77" s="37"/>
      <c r="I77" s="38"/>
      <c r="J77" s="37"/>
      <c r="K77" s="33"/>
      <c r="L77" s="37">
        <v>2010.43</v>
      </c>
    </row>
    <row r="78" spans="1:82" ht="15" x14ac:dyDescent="0.2">
      <c r="C78" s="90" t="s">
        <v>399</v>
      </c>
      <c r="D78" s="90"/>
      <c r="E78" s="90"/>
      <c r="F78" s="90"/>
      <c r="G78" s="90"/>
      <c r="H78" s="90"/>
      <c r="I78" s="91">
        <v>44268.076923076922</v>
      </c>
      <c r="J78" s="91"/>
      <c r="K78" s="91">
        <v>11509.7</v>
      </c>
      <c r="L78" s="91"/>
      <c r="AD78">
        <v>50.54</v>
      </c>
      <c r="AE78">
        <v>22.72</v>
      </c>
      <c r="AN78" s="39">
        <v>11509.7</v>
      </c>
      <c r="AO78">
        <v>0</v>
      </c>
      <c r="AQ78" t="s">
        <v>400</v>
      </c>
      <c r="AR78" s="39">
        <v>5026.07</v>
      </c>
      <c r="AT78">
        <v>0</v>
      </c>
      <c r="AV78" t="s">
        <v>400</v>
      </c>
      <c r="AW78">
        <v>0</v>
      </c>
      <c r="AZ78">
        <v>4473.2</v>
      </c>
      <c r="BA78">
        <v>2010.43</v>
      </c>
      <c r="CD78">
        <v>1</v>
      </c>
    </row>
    <row r="79" spans="1:82" ht="28.5" x14ac:dyDescent="0.2">
      <c r="A79" s="41" t="s">
        <v>10</v>
      </c>
      <c r="B79" s="33" t="s">
        <v>11</v>
      </c>
      <c r="C79" s="33" t="s">
        <v>12</v>
      </c>
      <c r="D79" s="34" t="s">
        <v>13</v>
      </c>
      <c r="E79" s="35">
        <v>26</v>
      </c>
      <c r="F79" s="36"/>
      <c r="G79" s="35">
        <v>26</v>
      </c>
      <c r="H79" s="37">
        <v>573.70000000000005</v>
      </c>
      <c r="I79" s="38">
        <v>1.1299999999999999</v>
      </c>
      <c r="J79" s="37">
        <v>648.28</v>
      </c>
      <c r="K79" s="33"/>
      <c r="L79" s="37">
        <v>16855.28</v>
      </c>
    </row>
    <row r="80" spans="1:82" ht="15" x14ac:dyDescent="0.2">
      <c r="C80" s="90" t="s">
        <v>399</v>
      </c>
      <c r="D80" s="90"/>
      <c r="E80" s="90"/>
      <c r="F80" s="90"/>
      <c r="G80" s="90"/>
      <c r="H80" s="90"/>
      <c r="I80" s="91">
        <v>648.28</v>
      </c>
      <c r="J80" s="91"/>
      <c r="K80" s="91">
        <v>16855.28</v>
      </c>
      <c r="L80" s="91"/>
      <c r="AD80">
        <v>0</v>
      </c>
      <c r="AE80">
        <v>0</v>
      </c>
      <c r="AN80" s="39">
        <v>16855.28</v>
      </c>
      <c r="AO80">
        <v>0</v>
      </c>
      <c r="AQ80" t="s">
        <v>400</v>
      </c>
      <c r="AR80">
        <v>0</v>
      </c>
      <c r="AT80">
        <v>0</v>
      </c>
      <c r="AV80" t="s">
        <v>400</v>
      </c>
      <c r="AW80" s="39">
        <v>16855.28</v>
      </c>
      <c r="AZ80">
        <v>0</v>
      </c>
      <c r="BA80">
        <v>0</v>
      </c>
      <c r="CD80">
        <v>1</v>
      </c>
    </row>
    <row r="81" spans="1:82" ht="28.5" x14ac:dyDescent="0.2">
      <c r="A81" s="25" t="s">
        <v>14</v>
      </c>
      <c r="B81" s="77" t="s">
        <v>402</v>
      </c>
      <c r="C81" s="77" t="s">
        <v>15</v>
      </c>
      <c r="D81" s="27" t="s">
        <v>5</v>
      </c>
      <c r="E81" s="28">
        <v>0.54</v>
      </c>
      <c r="F81" s="26"/>
      <c r="G81" s="28">
        <v>0.54</v>
      </c>
      <c r="H81" s="29"/>
      <c r="I81" s="78"/>
      <c r="J81" s="29"/>
      <c r="K81" s="77"/>
      <c r="L81" s="29"/>
    </row>
    <row r="82" spans="1:82" x14ac:dyDescent="0.2">
      <c r="C82" s="30" t="s">
        <v>541</v>
      </c>
    </row>
    <row r="83" spans="1:82" ht="15" x14ac:dyDescent="0.2">
      <c r="A83" s="26"/>
      <c r="B83" s="28">
        <v>1</v>
      </c>
      <c r="C83" s="26" t="s">
        <v>394</v>
      </c>
      <c r="D83" s="27" t="s">
        <v>200</v>
      </c>
      <c r="E83" s="31"/>
      <c r="F83" s="28"/>
      <c r="G83" s="31">
        <v>52.488</v>
      </c>
      <c r="H83" s="28"/>
      <c r="I83" s="28"/>
      <c r="J83" s="28"/>
      <c r="K83" s="28"/>
      <c r="L83" s="32">
        <v>11464.95</v>
      </c>
    </row>
    <row r="84" spans="1:82" ht="28.5" x14ac:dyDescent="0.2">
      <c r="A84" s="77"/>
      <c r="B84" s="77" t="s">
        <v>201</v>
      </c>
      <c r="C84" s="33" t="s">
        <v>202</v>
      </c>
      <c r="D84" s="34" t="s">
        <v>200</v>
      </c>
      <c r="E84" s="35">
        <v>97.2</v>
      </c>
      <c r="F84" s="36"/>
      <c r="G84" s="35">
        <v>52.488</v>
      </c>
      <c r="H84" s="37"/>
      <c r="I84" s="38"/>
      <c r="J84" s="37">
        <v>218.43</v>
      </c>
      <c r="K84" s="33"/>
      <c r="L84" s="37">
        <v>11464.95</v>
      </c>
    </row>
    <row r="85" spans="1:82" ht="15" x14ac:dyDescent="0.2">
      <c r="A85" s="77"/>
      <c r="B85" s="77"/>
      <c r="C85" s="76" t="s">
        <v>395</v>
      </c>
      <c r="D85" s="27"/>
      <c r="E85" s="28"/>
      <c r="F85" s="26"/>
      <c r="G85" s="28"/>
      <c r="H85" s="29"/>
      <c r="I85" s="78"/>
      <c r="J85" s="29"/>
      <c r="K85" s="77"/>
      <c r="L85" s="29">
        <v>11464.95</v>
      </c>
    </row>
    <row r="86" spans="1:82" ht="14.25" x14ac:dyDescent="0.2">
      <c r="A86" s="77"/>
      <c r="B86" s="77"/>
      <c r="C86" s="77" t="s">
        <v>396</v>
      </c>
      <c r="D86" s="27"/>
      <c r="E86" s="28"/>
      <c r="F86" s="26"/>
      <c r="G86" s="28"/>
      <c r="H86" s="29"/>
      <c r="I86" s="78"/>
      <c r="J86" s="29"/>
      <c r="K86" s="77"/>
      <c r="L86" s="29">
        <v>11464.95</v>
      </c>
    </row>
    <row r="87" spans="1:82" ht="28.5" x14ac:dyDescent="0.2">
      <c r="A87" s="77"/>
      <c r="B87" s="77" t="s">
        <v>6</v>
      </c>
      <c r="C87" s="77" t="s">
        <v>397</v>
      </c>
      <c r="D87" s="27" t="s">
        <v>348</v>
      </c>
      <c r="E87" s="28">
        <v>89</v>
      </c>
      <c r="F87" s="26"/>
      <c r="G87" s="28">
        <v>89</v>
      </c>
      <c r="H87" s="29"/>
      <c r="I87" s="78"/>
      <c r="J87" s="29"/>
      <c r="K87" s="77"/>
      <c r="L87" s="29">
        <v>10203.81</v>
      </c>
    </row>
    <row r="88" spans="1:82" ht="28.5" x14ac:dyDescent="0.2">
      <c r="A88" s="33"/>
      <c r="B88" s="33" t="s">
        <v>7</v>
      </c>
      <c r="C88" s="33" t="s">
        <v>398</v>
      </c>
      <c r="D88" s="34" t="s">
        <v>348</v>
      </c>
      <c r="E88" s="35">
        <v>40</v>
      </c>
      <c r="F88" s="36"/>
      <c r="G88" s="35">
        <v>40</v>
      </c>
      <c r="H88" s="37"/>
      <c r="I88" s="38"/>
      <c r="J88" s="37"/>
      <c r="K88" s="33"/>
      <c r="L88" s="37">
        <v>4585.9799999999996</v>
      </c>
    </row>
    <row r="89" spans="1:82" ht="15" x14ac:dyDescent="0.2">
      <c r="C89" s="90" t="s">
        <v>399</v>
      </c>
      <c r="D89" s="90"/>
      <c r="E89" s="90"/>
      <c r="F89" s="90"/>
      <c r="G89" s="90"/>
      <c r="H89" s="90"/>
      <c r="I89" s="91">
        <v>48619.888888888891</v>
      </c>
      <c r="J89" s="91"/>
      <c r="K89" s="91">
        <v>26254.74</v>
      </c>
      <c r="L89" s="91"/>
      <c r="AD89">
        <v>104.98</v>
      </c>
      <c r="AE89">
        <v>47.18</v>
      </c>
      <c r="AN89" s="39">
        <v>26254.74</v>
      </c>
      <c r="AO89">
        <v>0</v>
      </c>
      <c r="AQ89" t="s">
        <v>400</v>
      </c>
      <c r="AR89" s="39">
        <v>11464.95</v>
      </c>
      <c r="AT89">
        <v>0</v>
      </c>
      <c r="AV89" t="s">
        <v>400</v>
      </c>
      <c r="AW89">
        <v>0</v>
      </c>
      <c r="AZ89">
        <v>10203.81</v>
      </c>
      <c r="BA89">
        <v>4585.9799999999996</v>
      </c>
      <c r="CD89">
        <v>1</v>
      </c>
    </row>
    <row r="90" spans="1:82" ht="71.25" x14ac:dyDescent="0.2">
      <c r="A90" s="25" t="s">
        <v>16</v>
      </c>
      <c r="B90" s="77" t="s">
        <v>403</v>
      </c>
      <c r="C90" s="77" t="s">
        <v>17</v>
      </c>
      <c r="D90" s="27" t="s">
        <v>18</v>
      </c>
      <c r="E90" s="28">
        <v>2</v>
      </c>
      <c r="F90" s="26"/>
      <c r="G90" s="28">
        <v>2</v>
      </c>
      <c r="H90" s="29"/>
      <c r="I90" s="78"/>
      <c r="J90" s="29"/>
      <c r="K90" s="77"/>
      <c r="L90" s="29"/>
    </row>
    <row r="91" spans="1:82" ht="15" x14ac:dyDescent="0.2">
      <c r="A91" s="26"/>
      <c r="B91" s="28">
        <v>1</v>
      </c>
      <c r="C91" s="26" t="s">
        <v>394</v>
      </c>
      <c r="D91" s="27" t="s">
        <v>200</v>
      </c>
      <c r="E91" s="31"/>
      <c r="F91" s="28"/>
      <c r="G91" s="31">
        <v>4.72</v>
      </c>
      <c r="H91" s="28"/>
      <c r="I91" s="28"/>
      <c r="J91" s="28"/>
      <c r="K91" s="28"/>
      <c r="L91" s="32">
        <v>1292.43</v>
      </c>
    </row>
    <row r="92" spans="1:82" ht="28.5" x14ac:dyDescent="0.2">
      <c r="A92" s="77"/>
      <c r="B92" s="77" t="s">
        <v>203</v>
      </c>
      <c r="C92" s="77" t="s">
        <v>204</v>
      </c>
      <c r="D92" s="27" t="s">
        <v>200</v>
      </c>
      <c r="E92" s="28">
        <v>2.36</v>
      </c>
      <c r="F92" s="26"/>
      <c r="G92" s="28">
        <v>4.72</v>
      </c>
      <c r="H92" s="29"/>
      <c r="I92" s="78"/>
      <c r="J92" s="29">
        <v>273.82</v>
      </c>
      <c r="K92" s="77"/>
      <c r="L92" s="29">
        <v>1292.43</v>
      </c>
    </row>
    <row r="93" spans="1:82" ht="15" x14ac:dyDescent="0.2">
      <c r="A93" s="26"/>
      <c r="B93" s="28">
        <v>4</v>
      </c>
      <c r="C93" s="26" t="s">
        <v>404</v>
      </c>
      <c r="D93" s="27"/>
      <c r="E93" s="31"/>
      <c r="F93" s="28"/>
      <c r="G93" s="31"/>
      <c r="H93" s="28"/>
      <c r="I93" s="28"/>
      <c r="J93" s="28"/>
      <c r="K93" s="28"/>
      <c r="L93" s="32">
        <v>201.99</v>
      </c>
    </row>
    <row r="94" spans="1:82" ht="14.25" x14ac:dyDescent="0.2">
      <c r="A94" s="77"/>
      <c r="B94" s="77" t="s">
        <v>205</v>
      </c>
      <c r="C94" s="77" t="s">
        <v>206</v>
      </c>
      <c r="D94" s="27" t="s">
        <v>141</v>
      </c>
      <c r="E94" s="28">
        <v>8.0000000000000004E-4</v>
      </c>
      <c r="F94" s="26"/>
      <c r="G94" s="28">
        <v>1.6000000000000001E-3</v>
      </c>
      <c r="H94" s="29">
        <v>116448.72</v>
      </c>
      <c r="I94" s="78">
        <v>1.06</v>
      </c>
      <c r="J94" s="29">
        <v>123435.64</v>
      </c>
      <c r="K94" s="77"/>
      <c r="L94" s="29">
        <v>197.5</v>
      </c>
    </row>
    <row r="95" spans="1:82" ht="14.25" x14ac:dyDescent="0.2">
      <c r="A95" s="77"/>
      <c r="B95" s="77" t="s">
        <v>207</v>
      </c>
      <c r="C95" s="77" t="s">
        <v>208</v>
      </c>
      <c r="D95" s="27" t="s">
        <v>141</v>
      </c>
      <c r="E95" s="28">
        <v>1.0000000000000001E-5</v>
      </c>
      <c r="F95" s="26"/>
      <c r="G95" s="28">
        <v>2.0000000000000002E-5</v>
      </c>
      <c r="H95" s="29">
        <v>81827.199999999997</v>
      </c>
      <c r="I95" s="78">
        <v>1.1399999999999999</v>
      </c>
      <c r="J95" s="29">
        <v>93283.01</v>
      </c>
      <c r="K95" s="77"/>
      <c r="L95" s="29">
        <v>1.87</v>
      </c>
    </row>
    <row r="96" spans="1:82" ht="57" x14ac:dyDescent="0.2">
      <c r="A96" s="77"/>
      <c r="B96" s="77" t="s">
        <v>209</v>
      </c>
      <c r="C96" s="33" t="s">
        <v>210</v>
      </c>
      <c r="D96" s="34" t="s">
        <v>211</v>
      </c>
      <c r="E96" s="35">
        <v>2.4E-2</v>
      </c>
      <c r="F96" s="36"/>
      <c r="G96" s="35">
        <v>4.8000000000000001E-2</v>
      </c>
      <c r="H96" s="37">
        <v>37.71</v>
      </c>
      <c r="I96" s="38">
        <v>1.45</v>
      </c>
      <c r="J96" s="37">
        <v>54.68</v>
      </c>
      <c r="K96" s="33"/>
      <c r="L96" s="37">
        <v>2.62</v>
      </c>
    </row>
    <row r="97" spans="1:83" ht="15" x14ac:dyDescent="0.2">
      <c r="A97" s="77"/>
      <c r="B97" s="77"/>
      <c r="C97" s="76" t="s">
        <v>395</v>
      </c>
      <c r="D97" s="27"/>
      <c r="E97" s="28"/>
      <c r="F97" s="26"/>
      <c r="G97" s="28"/>
      <c r="H97" s="29"/>
      <c r="I97" s="78"/>
      <c r="J97" s="29"/>
      <c r="K97" s="77"/>
      <c r="L97" s="29">
        <v>1494.42</v>
      </c>
    </row>
    <row r="98" spans="1:83" ht="14.25" x14ac:dyDescent="0.2">
      <c r="A98" s="77"/>
      <c r="B98" s="77"/>
      <c r="C98" s="77" t="s">
        <v>396</v>
      </c>
      <c r="D98" s="27"/>
      <c r="E98" s="28"/>
      <c r="F98" s="26"/>
      <c r="G98" s="28"/>
      <c r="H98" s="29"/>
      <c r="I98" s="78"/>
      <c r="J98" s="29"/>
      <c r="K98" s="77"/>
      <c r="L98" s="29">
        <v>1292.43</v>
      </c>
    </row>
    <row r="99" spans="1:83" ht="28.5" x14ac:dyDescent="0.2">
      <c r="A99" s="77"/>
      <c r="B99" s="77" t="s">
        <v>19</v>
      </c>
      <c r="C99" s="77" t="s">
        <v>405</v>
      </c>
      <c r="D99" s="27" t="s">
        <v>348</v>
      </c>
      <c r="E99" s="28">
        <v>97</v>
      </c>
      <c r="F99" s="26"/>
      <c r="G99" s="28">
        <v>97</v>
      </c>
      <c r="H99" s="29"/>
      <c r="I99" s="78"/>
      <c r="J99" s="29"/>
      <c r="K99" s="77"/>
      <c r="L99" s="29">
        <v>1253.6600000000001</v>
      </c>
    </row>
    <row r="100" spans="1:83" ht="28.5" x14ac:dyDescent="0.2">
      <c r="A100" s="33"/>
      <c r="B100" s="33" t="s">
        <v>20</v>
      </c>
      <c r="C100" s="33" t="s">
        <v>406</v>
      </c>
      <c r="D100" s="34" t="s">
        <v>348</v>
      </c>
      <c r="E100" s="35">
        <v>51</v>
      </c>
      <c r="F100" s="36"/>
      <c r="G100" s="35">
        <v>51</v>
      </c>
      <c r="H100" s="37"/>
      <c r="I100" s="38"/>
      <c r="J100" s="37"/>
      <c r="K100" s="33"/>
      <c r="L100" s="37">
        <v>659.14</v>
      </c>
    </row>
    <row r="101" spans="1:83" ht="15" x14ac:dyDescent="0.2">
      <c r="C101" s="90" t="s">
        <v>399</v>
      </c>
      <c r="D101" s="90"/>
      <c r="E101" s="90"/>
      <c r="F101" s="90"/>
      <c r="G101" s="90"/>
      <c r="H101" s="90"/>
      <c r="I101" s="91">
        <v>1703.61</v>
      </c>
      <c r="J101" s="91"/>
      <c r="K101" s="91">
        <v>3407.22</v>
      </c>
      <c r="L101" s="91"/>
      <c r="AD101">
        <v>531.21</v>
      </c>
      <c r="AE101">
        <v>279.3</v>
      </c>
      <c r="AN101" s="39">
        <v>3407.22</v>
      </c>
      <c r="AO101">
        <v>0</v>
      </c>
      <c r="AQ101" t="s">
        <v>400</v>
      </c>
      <c r="AR101" s="39">
        <v>1292.43</v>
      </c>
      <c r="AT101">
        <v>0</v>
      </c>
      <c r="AV101" t="s">
        <v>400</v>
      </c>
      <c r="AW101" s="39">
        <v>201.99</v>
      </c>
      <c r="AZ101">
        <v>1253.6600000000001</v>
      </c>
      <c r="BA101">
        <v>659.14</v>
      </c>
      <c r="CD101">
        <v>2</v>
      </c>
    </row>
    <row r="102" spans="1:83" ht="42.75" x14ac:dyDescent="0.2">
      <c r="A102" s="41" t="s">
        <v>21</v>
      </c>
      <c r="B102" s="33" t="s">
        <v>22</v>
      </c>
      <c r="C102" s="33" t="s">
        <v>23</v>
      </c>
      <c r="D102" s="34" t="s">
        <v>18</v>
      </c>
      <c r="E102" s="35">
        <v>1</v>
      </c>
      <c r="F102" s="36"/>
      <c r="G102" s="35">
        <v>1</v>
      </c>
      <c r="H102" s="37"/>
      <c r="I102" s="38"/>
      <c r="J102" s="37">
        <v>6388.54</v>
      </c>
      <c r="K102" s="33"/>
      <c r="L102" s="37">
        <v>6388.54</v>
      </c>
    </row>
    <row r="103" spans="1:83" ht="15" x14ac:dyDescent="0.2">
      <c r="C103" s="90" t="s">
        <v>399</v>
      </c>
      <c r="D103" s="90"/>
      <c r="E103" s="90"/>
      <c r="F103" s="90"/>
      <c r="G103" s="90"/>
      <c r="H103" s="90"/>
      <c r="I103" s="91">
        <v>6388.54</v>
      </c>
      <c r="J103" s="91"/>
      <c r="K103" s="91">
        <v>6388.54</v>
      </c>
      <c r="L103" s="91"/>
      <c r="AD103">
        <v>0</v>
      </c>
      <c r="AE103">
        <v>0</v>
      </c>
      <c r="AN103" s="39">
        <v>6388.54</v>
      </c>
      <c r="AO103">
        <v>0</v>
      </c>
      <c r="AQ103" t="s">
        <v>400</v>
      </c>
      <c r="AR103">
        <v>0</v>
      </c>
      <c r="AT103">
        <v>0</v>
      </c>
      <c r="AV103" t="s">
        <v>400</v>
      </c>
      <c r="AW103" s="39">
        <v>6388.54</v>
      </c>
      <c r="AX103" s="39">
        <v>6388.54</v>
      </c>
      <c r="AZ103">
        <v>0</v>
      </c>
      <c r="BA103">
        <v>0</v>
      </c>
      <c r="CD103">
        <v>1</v>
      </c>
    </row>
    <row r="104" spans="1:83" ht="42.75" x14ac:dyDescent="0.2">
      <c r="A104" s="41" t="s">
        <v>24</v>
      </c>
      <c r="B104" s="33" t="s">
        <v>22</v>
      </c>
      <c r="C104" s="33" t="s">
        <v>25</v>
      </c>
      <c r="D104" s="34" t="s">
        <v>18</v>
      </c>
      <c r="E104" s="35">
        <v>1</v>
      </c>
      <c r="F104" s="36"/>
      <c r="G104" s="35">
        <v>1</v>
      </c>
      <c r="H104" s="37"/>
      <c r="I104" s="38"/>
      <c r="J104" s="37">
        <v>5404.17</v>
      </c>
      <c r="K104" s="33"/>
      <c r="L104" s="37">
        <v>5404.17</v>
      </c>
    </row>
    <row r="105" spans="1:83" ht="15" x14ac:dyDescent="0.2">
      <c r="C105" s="90" t="s">
        <v>399</v>
      </c>
      <c r="D105" s="90"/>
      <c r="E105" s="90"/>
      <c r="F105" s="90"/>
      <c r="G105" s="90"/>
      <c r="H105" s="90"/>
      <c r="I105" s="91">
        <v>5404.17</v>
      </c>
      <c r="J105" s="91"/>
      <c r="K105" s="91">
        <v>5404.17</v>
      </c>
      <c r="L105" s="91"/>
      <c r="AD105">
        <v>0</v>
      </c>
      <c r="AE105">
        <v>0</v>
      </c>
      <c r="AN105" s="39">
        <v>5404.17</v>
      </c>
      <c r="AO105">
        <v>0</v>
      </c>
      <c r="AQ105" t="s">
        <v>400</v>
      </c>
      <c r="AR105">
        <v>0</v>
      </c>
      <c r="AT105">
        <v>0</v>
      </c>
      <c r="AV105" t="s">
        <v>400</v>
      </c>
      <c r="AW105" s="39">
        <v>5404.17</v>
      </c>
      <c r="AX105" s="39">
        <v>5404.17</v>
      </c>
      <c r="AZ105">
        <v>0</v>
      </c>
      <c r="BA105">
        <v>0</v>
      </c>
      <c r="CD105">
        <v>1</v>
      </c>
    </row>
    <row r="106" spans="1:83" ht="57" x14ac:dyDescent="0.2">
      <c r="A106" s="25" t="s">
        <v>26</v>
      </c>
      <c r="B106" s="77" t="s">
        <v>407</v>
      </c>
      <c r="C106" s="77" t="s">
        <v>27</v>
      </c>
      <c r="D106" s="27" t="s">
        <v>28</v>
      </c>
      <c r="E106" s="28">
        <v>0.28000000000000003</v>
      </c>
      <c r="F106" s="26"/>
      <c r="G106" s="28">
        <v>0.28000000000000003</v>
      </c>
      <c r="H106" s="29"/>
      <c r="I106" s="78"/>
      <c r="J106" s="29"/>
      <c r="K106" s="77"/>
      <c r="L106" s="29"/>
    </row>
    <row r="107" spans="1:83" x14ac:dyDescent="0.2">
      <c r="C107" s="30" t="s">
        <v>542</v>
      </c>
    </row>
    <row r="108" spans="1:83" ht="15" x14ac:dyDescent="0.2">
      <c r="A108" s="26"/>
      <c r="B108" s="28">
        <v>1</v>
      </c>
      <c r="C108" s="26" t="s">
        <v>394</v>
      </c>
      <c r="D108" s="27" t="s">
        <v>200</v>
      </c>
      <c r="E108" s="31"/>
      <c r="F108" s="28"/>
      <c r="G108" s="31">
        <v>2.7915999999999999</v>
      </c>
      <c r="H108" s="28"/>
      <c r="I108" s="28"/>
      <c r="J108" s="28"/>
      <c r="K108" s="28"/>
      <c r="L108" s="32">
        <v>840.24</v>
      </c>
    </row>
    <row r="109" spans="1:83" ht="28.5" x14ac:dyDescent="0.2">
      <c r="A109" s="77"/>
      <c r="B109" s="77" t="s">
        <v>212</v>
      </c>
      <c r="C109" s="77" t="s">
        <v>213</v>
      </c>
      <c r="D109" s="27" t="s">
        <v>200</v>
      </c>
      <c r="E109" s="28">
        <v>9.9700000000000006</v>
      </c>
      <c r="F109" s="26"/>
      <c r="G109" s="28">
        <v>2.7915999999999999</v>
      </c>
      <c r="H109" s="29"/>
      <c r="I109" s="78"/>
      <c r="J109" s="29">
        <v>300.99</v>
      </c>
      <c r="K109" s="77"/>
      <c r="L109" s="29">
        <v>840.24</v>
      </c>
    </row>
    <row r="110" spans="1:83" ht="15" x14ac:dyDescent="0.2">
      <c r="A110" s="26"/>
      <c r="B110" s="28">
        <v>2</v>
      </c>
      <c r="C110" s="26" t="s">
        <v>408</v>
      </c>
      <c r="D110" s="27"/>
      <c r="E110" s="31"/>
      <c r="F110" s="28"/>
      <c r="G110" s="31"/>
      <c r="H110" s="28"/>
      <c r="I110" s="28"/>
      <c r="J110" s="28"/>
      <c r="K110" s="28"/>
      <c r="L110" s="32">
        <v>12992.740000000003</v>
      </c>
    </row>
    <row r="111" spans="1:83" ht="15" x14ac:dyDescent="0.2">
      <c r="A111" s="26"/>
      <c r="B111" s="28"/>
      <c r="C111" s="26" t="s">
        <v>412</v>
      </c>
      <c r="D111" s="27" t="s">
        <v>200</v>
      </c>
      <c r="E111" s="31"/>
      <c r="F111" s="28"/>
      <c r="G111" s="31">
        <v>2.9792000000000005</v>
      </c>
      <c r="H111" s="28"/>
      <c r="I111" s="28"/>
      <c r="J111" s="28"/>
      <c r="K111" s="28"/>
      <c r="L111" s="32">
        <v>1920.61</v>
      </c>
      <c r="CE111">
        <v>1</v>
      </c>
    </row>
    <row r="112" spans="1:83" ht="85.5" x14ac:dyDescent="0.2">
      <c r="A112" s="77"/>
      <c r="B112" s="77" t="s">
        <v>214</v>
      </c>
      <c r="C112" s="77" t="s">
        <v>215</v>
      </c>
      <c r="D112" s="27" t="s">
        <v>216</v>
      </c>
      <c r="E112" s="28">
        <v>7.5</v>
      </c>
      <c r="F112" s="26"/>
      <c r="G112" s="28">
        <v>2.1</v>
      </c>
      <c r="H112" s="29">
        <v>4836.09</v>
      </c>
      <c r="I112" s="78">
        <v>1.2</v>
      </c>
      <c r="J112" s="29">
        <v>5803.31</v>
      </c>
      <c r="K112" s="77"/>
      <c r="L112" s="29">
        <v>12186.95</v>
      </c>
    </row>
    <row r="113" spans="1:83" ht="28.5" x14ac:dyDescent="0.2">
      <c r="A113" s="77"/>
      <c r="B113" s="77" t="s">
        <v>217</v>
      </c>
      <c r="C113" s="77" t="s">
        <v>409</v>
      </c>
      <c r="D113" s="27" t="s">
        <v>200</v>
      </c>
      <c r="E113" s="28">
        <v>15</v>
      </c>
      <c r="F113" s="26"/>
      <c r="G113" s="28">
        <v>4.2</v>
      </c>
      <c r="H113" s="29"/>
      <c r="I113" s="78"/>
      <c r="J113" s="29">
        <v>401.32</v>
      </c>
      <c r="K113" s="77"/>
      <c r="L113" s="29">
        <v>1685.54</v>
      </c>
      <c r="CE113">
        <v>1</v>
      </c>
    </row>
    <row r="114" spans="1:83" ht="28.5" x14ac:dyDescent="0.2">
      <c r="A114" s="77"/>
      <c r="B114" s="77" t="s">
        <v>218</v>
      </c>
      <c r="C114" s="77" t="s">
        <v>219</v>
      </c>
      <c r="D114" s="27" t="s">
        <v>216</v>
      </c>
      <c r="E114" s="28">
        <v>1.42</v>
      </c>
      <c r="F114" s="26"/>
      <c r="G114" s="28">
        <v>0.39760000000000001</v>
      </c>
      <c r="H114" s="29"/>
      <c r="I114" s="78"/>
      <c r="J114" s="29">
        <v>1482.53</v>
      </c>
      <c r="K114" s="77"/>
      <c r="L114" s="29">
        <v>589.45000000000005</v>
      </c>
    </row>
    <row r="115" spans="1:83" ht="28.5" x14ac:dyDescent="0.2">
      <c r="A115" s="77"/>
      <c r="B115" s="77" t="s">
        <v>220</v>
      </c>
      <c r="C115" s="77" t="s">
        <v>410</v>
      </c>
      <c r="D115" s="27" t="s">
        <v>200</v>
      </c>
      <c r="E115" s="28">
        <v>1.42</v>
      </c>
      <c r="F115" s="26"/>
      <c r="G115" s="28">
        <v>0.39760000000000001</v>
      </c>
      <c r="H115" s="29"/>
      <c r="I115" s="78"/>
      <c r="J115" s="29">
        <v>376.24</v>
      </c>
      <c r="K115" s="77"/>
      <c r="L115" s="29">
        <v>149.59</v>
      </c>
      <c r="CE115">
        <v>1</v>
      </c>
    </row>
    <row r="116" spans="1:83" ht="14.25" x14ac:dyDescent="0.2">
      <c r="A116" s="77"/>
      <c r="B116" s="77" t="s">
        <v>221</v>
      </c>
      <c r="C116" s="77" t="s">
        <v>222</v>
      </c>
      <c r="D116" s="27" t="s">
        <v>216</v>
      </c>
      <c r="E116" s="28">
        <v>0.63</v>
      </c>
      <c r="F116" s="26"/>
      <c r="G116" s="28">
        <v>0.1764</v>
      </c>
      <c r="H116" s="29">
        <v>1</v>
      </c>
      <c r="I116" s="78">
        <v>1.23</v>
      </c>
      <c r="J116" s="29">
        <v>1.23</v>
      </c>
      <c r="K116" s="77"/>
      <c r="L116" s="29">
        <v>0.22</v>
      </c>
    </row>
    <row r="117" spans="1:83" ht="28.5" x14ac:dyDescent="0.2">
      <c r="A117" s="77"/>
      <c r="B117" s="77" t="s">
        <v>223</v>
      </c>
      <c r="C117" s="77" t="s">
        <v>224</v>
      </c>
      <c r="D117" s="27" t="s">
        <v>216</v>
      </c>
      <c r="E117" s="28">
        <v>0.59</v>
      </c>
      <c r="F117" s="26"/>
      <c r="G117" s="28">
        <v>0.16520000000000001</v>
      </c>
      <c r="H117" s="29">
        <v>1043.1400000000001</v>
      </c>
      <c r="I117" s="78">
        <v>1.17</v>
      </c>
      <c r="J117" s="29">
        <v>1220.47</v>
      </c>
      <c r="K117" s="77"/>
      <c r="L117" s="29">
        <v>201.62</v>
      </c>
    </row>
    <row r="118" spans="1:83" ht="28.5" x14ac:dyDescent="0.2">
      <c r="A118" s="77"/>
      <c r="B118" s="77" t="s">
        <v>225</v>
      </c>
      <c r="C118" s="77" t="s">
        <v>411</v>
      </c>
      <c r="D118" s="27" t="s">
        <v>200</v>
      </c>
      <c r="E118" s="28">
        <v>0.59</v>
      </c>
      <c r="F118" s="26"/>
      <c r="G118" s="28">
        <v>0.16520000000000001</v>
      </c>
      <c r="H118" s="29"/>
      <c r="I118" s="78"/>
      <c r="J118" s="29">
        <v>280.08999999999997</v>
      </c>
      <c r="K118" s="77"/>
      <c r="L118" s="29">
        <v>46.27</v>
      </c>
      <c r="CE118">
        <v>1</v>
      </c>
    </row>
    <row r="119" spans="1:83" ht="28.5" x14ac:dyDescent="0.2">
      <c r="A119" s="77"/>
      <c r="B119" s="77" t="s">
        <v>226</v>
      </c>
      <c r="C119" s="77" t="s">
        <v>227</v>
      </c>
      <c r="D119" s="27" t="s">
        <v>216</v>
      </c>
      <c r="E119" s="28">
        <v>0.5</v>
      </c>
      <c r="F119" s="26"/>
      <c r="G119" s="28">
        <v>0.14000000000000001</v>
      </c>
      <c r="H119" s="29"/>
      <c r="I119" s="78"/>
      <c r="J119" s="29">
        <v>103.57</v>
      </c>
      <c r="K119" s="77"/>
      <c r="L119" s="29">
        <v>14.5</v>
      </c>
    </row>
    <row r="120" spans="1:83" ht="28.5" x14ac:dyDescent="0.2">
      <c r="A120" s="77"/>
      <c r="B120" s="77" t="s">
        <v>225</v>
      </c>
      <c r="C120" s="77" t="s">
        <v>411</v>
      </c>
      <c r="D120" s="27" t="s">
        <v>200</v>
      </c>
      <c r="E120" s="28">
        <v>0.5</v>
      </c>
      <c r="F120" s="26"/>
      <c r="G120" s="28">
        <v>0.14000000000000001</v>
      </c>
      <c r="H120" s="29"/>
      <c r="I120" s="78"/>
      <c r="J120" s="29">
        <v>280.08999999999997</v>
      </c>
      <c r="K120" s="77"/>
      <c r="L120" s="29">
        <v>39.21</v>
      </c>
      <c r="CE120">
        <v>1</v>
      </c>
    </row>
    <row r="121" spans="1:83" ht="15" x14ac:dyDescent="0.2">
      <c r="A121" s="26"/>
      <c r="B121" s="28">
        <v>4</v>
      </c>
      <c r="C121" s="26" t="s">
        <v>404</v>
      </c>
      <c r="D121" s="27"/>
      <c r="E121" s="31"/>
      <c r="F121" s="28"/>
      <c r="G121" s="31"/>
      <c r="H121" s="28"/>
      <c r="I121" s="28"/>
      <c r="J121" s="28"/>
      <c r="K121" s="28"/>
      <c r="L121" s="32">
        <v>10.71</v>
      </c>
    </row>
    <row r="122" spans="1:83" ht="14.25" x14ac:dyDescent="0.2">
      <c r="A122" s="77"/>
      <c r="B122" s="77" t="s">
        <v>228</v>
      </c>
      <c r="C122" s="33" t="s">
        <v>229</v>
      </c>
      <c r="D122" s="34" t="s">
        <v>13</v>
      </c>
      <c r="E122" s="35">
        <v>1.53</v>
      </c>
      <c r="F122" s="36"/>
      <c r="G122" s="35">
        <v>0.4284</v>
      </c>
      <c r="H122" s="37">
        <v>35.71</v>
      </c>
      <c r="I122" s="38">
        <v>0.7</v>
      </c>
      <c r="J122" s="37">
        <v>25</v>
      </c>
      <c r="K122" s="33"/>
      <c r="L122" s="37">
        <v>10.71</v>
      </c>
    </row>
    <row r="123" spans="1:83" ht="15" x14ac:dyDescent="0.2">
      <c r="A123" s="77"/>
      <c r="B123" s="77"/>
      <c r="C123" s="76" t="s">
        <v>395</v>
      </c>
      <c r="D123" s="27"/>
      <c r="E123" s="28"/>
      <c r="F123" s="26"/>
      <c r="G123" s="28"/>
      <c r="H123" s="29"/>
      <c r="I123" s="78"/>
      <c r="J123" s="29"/>
      <c r="K123" s="77"/>
      <c r="L123" s="29">
        <v>15764.300000000003</v>
      </c>
    </row>
    <row r="124" spans="1:83" ht="14.25" x14ac:dyDescent="0.2">
      <c r="A124" s="77"/>
      <c r="B124" s="77"/>
      <c r="C124" s="77" t="s">
        <v>396</v>
      </c>
      <c r="D124" s="27"/>
      <c r="E124" s="28"/>
      <c r="F124" s="26"/>
      <c r="G124" s="28"/>
      <c r="H124" s="29"/>
      <c r="I124" s="78"/>
      <c r="J124" s="29"/>
      <c r="K124" s="77"/>
      <c r="L124" s="29">
        <v>2760.85</v>
      </c>
    </row>
    <row r="125" spans="1:83" ht="14.25" x14ac:dyDescent="0.2">
      <c r="A125" s="77"/>
      <c r="B125" s="77" t="s">
        <v>29</v>
      </c>
      <c r="C125" s="77" t="s">
        <v>413</v>
      </c>
      <c r="D125" s="27" t="s">
        <v>348</v>
      </c>
      <c r="E125" s="28">
        <v>106</v>
      </c>
      <c r="F125" s="26"/>
      <c r="G125" s="28">
        <v>106</v>
      </c>
      <c r="H125" s="29"/>
      <c r="I125" s="78"/>
      <c r="J125" s="29"/>
      <c r="K125" s="77"/>
      <c r="L125" s="29">
        <v>2926.5</v>
      </c>
    </row>
    <row r="126" spans="1:83" ht="14.25" x14ac:dyDescent="0.2">
      <c r="A126" s="33"/>
      <c r="B126" s="33" t="s">
        <v>30</v>
      </c>
      <c r="C126" s="33" t="s">
        <v>414</v>
      </c>
      <c r="D126" s="34" t="s">
        <v>348</v>
      </c>
      <c r="E126" s="35">
        <v>45</v>
      </c>
      <c r="F126" s="36"/>
      <c r="G126" s="35">
        <v>45</v>
      </c>
      <c r="H126" s="37"/>
      <c r="I126" s="38"/>
      <c r="J126" s="37"/>
      <c r="K126" s="33"/>
      <c r="L126" s="37">
        <v>1242.3800000000001</v>
      </c>
    </row>
    <row r="127" spans="1:83" ht="15" x14ac:dyDescent="0.2">
      <c r="C127" s="90" t="s">
        <v>399</v>
      </c>
      <c r="D127" s="90"/>
      <c r="E127" s="90"/>
      <c r="F127" s="90"/>
      <c r="G127" s="90"/>
      <c r="H127" s="90"/>
      <c r="I127" s="91">
        <v>71189.92857142858</v>
      </c>
      <c r="J127" s="91"/>
      <c r="K127" s="91">
        <v>19933.180000000004</v>
      </c>
      <c r="L127" s="91"/>
      <c r="AD127">
        <v>605.49</v>
      </c>
      <c r="AE127">
        <v>257.05</v>
      </c>
      <c r="AN127" s="39">
        <v>19933.180000000004</v>
      </c>
      <c r="AO127" s="39">
        <v>12992.740000000003</v>
      </c>
      <c r="AQ127" t="s">
        <v>400</v>
      </c>
      <c r="AR127" s="39">
        <v>840.24</v>
      </c>
      <c r="AT127" s="39">
        <v>1920.61</v>
      </c>
      <c r="AV127" t="s">
        <v>400</v>
      </c>
      <c r="AW127" s="39">
        <v>10.71</v>
      </c>
      <c r="AZ127">
        <v>2926.5</v>
      </c>
      <c r="BA127">
        <v>1242.3800000000001</v>
      </c>
      <c r="CD127">
        <v>1</v>
      </c>
    </row>
    <row r="128" spans="1:83" ht="57" x14ac:dyDescent="0.2">
      <c r="A128" s="25" t="s">
        <v>31</v>
      </c>
      <c r="B128" s="77" t="s">
        <v>415</v>
      </c>
      <c r="C128" s="77" t="s">
        <v>32</v>
      </c>
      <c r="D128" s="27" t="s">
        <v>33</v>
      </c>
      <c r="E128" s="28">
        <v>2</v>
      </c>
      <c r="F128" s="26"/>
      <c r="G128" s="28">
        <v>2</v>
      </c>
      <c r="H128" s="29"/>
      <c r="I128" s="78"/>
      <c r="J128" s="29"/>
      <c r="K128" s="77"/>
      <c r="L128" s="29"/>
    </row>
    <row r="129" spans="1:83" ht="15" x14ac:dyDescent="0.2">
      <c r="A129" s="26"/>
      <c r="B129" s="28">
        <v>1</v>
      </c>
      <c r="C129" s="26" t="s">
        <v>394</v>
      </c>
      <c r="D129" s="27" t="s">
        <v>200</v>
      </c>
      <c r="E129" s="31"/>
      <c r="F129" s="28"/>
      <c r="G129" s="31">
        <v>21</v>
      </c>
      <c r="H129" s="28"/>
      <c r="I129" s="28"/>
      <c r="J129" s="28"/>
      <c r="K129" s="28"/>
      <c r="L129" s="32">
        <v>6320.79</v>
      </c>
    </row>
    <row r="130" spans="1:83" ht="28.5" x14ac:dyDescent="0.2">
      <c r="A130" s="77"/>
      <c r="B130" s="77" t="s">
        <v>212</v>
      </c>
      <c r="C130" s="77" t="s">
        <v>213</v>
      </c>
      <c r="D130" s="27" t="s">
        <v>200</v>
      </c>
      <c r="E130" s="28">
        <v>10.5</v>
      </c>
      <c r="F130" s="26"/>
      <c r="G130" s="28">
        <v>21</v>
      </c>
      <c r="H130" s="29"/>
      <c r="I130" s="78"/>
      <c r="J130" s="29">
        <v>300.99</v>
      </c>
      <c r="K130" s="77"/>
      <c r="L130" s="29">
        <v>6320.79</v>
      </c>
    </row>
    <row r="131" spans="1:83" ht="15" x14ac:dyDescent="0.2">
      <c r="A131" s="26"/>
      <c r="B131" s="28">
        <v>2</v>
      </c>
      <c r="C131" s="26" t="s">
        <v>408</v>
      </c>
      <c r="D131" s="27"/>
      <c r="E131" s="31"/>
      <c r="F131" s="28"/>
      <c r="G131" s="31"/>
      <c r="H131" s="28"/>
      <c r="I131" s="28"/>
      <c r="J131" s="28"/>
      <c r="K131" s="28"/>
      <c r="L131" s="32">
        <v>3795.8999999999996</v>
      </c>
    </row>
    <row r="132" spans="1:83" ht="15" x14ac:dyDescent="0.2">
      <c r="A132" s="26"/>
      <c r="B132" s="28"/>
      <c r="C132" s="26" t="s">
        <v>412</v>
      </c>
      <c r="D132" s="27" t="s">
        <v>200</v>
      </c>
      <c r="E132" s="31"/>
      <c r="F132" s="28"/>
      <c r="G132" s="31">
        <v>10.92</v>
      </c>
      <c r="H132" s="28"/>
      <c r="I132" s="28"/>
      <c r="J132" s="28"/>
      <c r="K132" s="28"/>
      <c r="L132" s="32">
        <v>4108.54</v>
      </c>
      <c r="CE132">
        <v>1</v>
      </c>
    </row>
    <row r="133" spans="1:83" ht="57" x14ac:dyDescent="0.2">
      <c r="A133" s="77"/>
      <c r="B133" s="77" t="s">
        <v>230</v>
      </c>
      <c r="C133" s="77" t="s">
        <v>231</v>
      </c>
      <c r="D133" s="27" t="s">
        <v>216</v>
      </c>
      <c r="E133" s="28">
        <v>5.46</v>
      </c>
      <c r="F133" s="26"/>
      <c r="G133" s="28">
        <v>10.92</v>
      </c>
      <c r="H133" s="29">
        <v>282.61</v>
      </c>
      <c r="I133" s="78">
        <v>1.23</v>
      </c>
      <c r="J133" s="29">
        <v>347.61</v>
      </c>
      <c r="K133" s="77"/>
      <c r="L133" s="29">
        <v>3795.9</v>
      </c>
    </row>
    <row r="134" spans="1:83" ht="28.5" x14ac:dyDescent="0.2">
      <c r="A134" s="77"/>
      <c r="B134" s="77" t="s">
        <v>220</v>
      </c>
      <c r="C134" s="77" t="s">
        <v>410</v>
      </c>
      <c r="D134" s="27" t="s">
        <v>200</v>
      </c>
      <c r="E134" s="28">
        <v>5.46</v>
      </c>
      <c r="F134" s="26"/>
      <c r="G134" s="28">
        <v>10.92</v>
      </c>
      <c r="H134" s="29"/>
      <c r="I134" s="78"/>
      <c r="J134" s="29">
        <v>376.24</v>
      </c>
      <c r="K134" s="77"/>
      <c r="L134" s="29">
        <v>4108.54</v>
      </c>
      <c r="CE134">
        <v>1</v>
      </c>
    </row>
    <row r="135" spans="1:83" ht="15" x14ac:dyDescent="0.2">
      <c r="A135" s="26"/>
      <c r="B135" s="28">
        <v>4</v>
      </c>
      <c r="C135" s="26" t="s">
        <v>404</v>
      </c>
      <c r="D135" s="27"/>
      <c r="E135" s="31"/>
      <c r="F135" s="28"/>
      <c r="G135" s="31"/>
      <c r="H135" s="28"/>
      <c r="I135" s="28"/>
      <c r="J135" s="28"/>
      <c r="K135" s="28"/>
      <c r="L135" s="32">
        <v>2865.9599999999996</v>
      </c>
    </row>
    <row r="136" spans="1:83" ht="14.25" x14ac:dyDescent="0.2">
      <c r="A136" s="77"/>
      <c r="B136" s="77" t="s">
        <v>232</v>
      </c>
      <c r="C136" s="77" t="s">
        <v>233</v>
      </c>
      <c r="D136" s="27" t="s">
        <v>81</v>
      </c>
      <c r="E136" s="28">
        <v>0.38</v>
      </c>
      <c r="F136" s="26"/>
      <c r="G136" s="28">
        <v>0.76</v>
      </c>
      <c r="H136" s="29">
        <v>92.95</v>
      </c>
      <c r="I136" s="78">
        <v>1.1399999999999999</v>
      </c>
      <c r="J136" s="29">
        <v>105.96</v>
      </c>
      <c r="K136" s="77"/>
      <c r="L136" s="29">
        <v>80.53</v>
      </c>
    </row>
    <row r="137" spans="1:83" ht="28.5" x14ac:dyDescent="0.2">
      <c r="A137" s="77"/>
      <c r="B137" s="77" t="s">
        <v>234</v>
      </c>
      <c r="C137" s="77" t="s">
        <v>235</v>
      </c>
      <c r="D137" s="27" t="s">
        <v>13</v>
      </c>
      <c r="E137" s="28">
        <v>3.0000000000000001E-3</v>
      </c>
      <c r="F137" s="26"/>
      <c r="G137" s="28">
        <v>6.0000000000000001E-3</v>
      </c>
      <c r="H137" s="29">
        <v>2784.5</v>
      </c>
      <c r="I137" s="78">
        <v>1.23</v>
      </c>
      <c r="J137" s="29">
        <v>3424.94</v>
      </c>
      <c r="K137" s="77"/>
      <c r="L137" s="29">
        <v>20.55</v>
      </c>
    </row>
    <row r="138" spans="1:83" ht="28.5" x14ac:dyDescent="0.2">
      <c r="A138" s="77"/>
      <c r="B138" s="77" t="s">
        <v>236</v>
      </c>
      <c r="C138" s="77" t="s">
        <v>237</v>
      </c>
      <c r="D138" s="27" t="s">
        <v>81</v>
      </c>
      <c r="E138" s="28">
        <v>0.78</v>
      </c>
      <c r="F138" s="26"/>
      <c r="G138" s="28">
        <v>1.56</v>
      </c>
      <c r="H138" s="29">
        <v>46.06</v>
      </c>
      <c r="I138" s="78">
        <v>1.73</v>
      </c>
      <c r="J138" s="29">
        <v>79.680000000000007</v>
      </c>
      <c r="K138" s="77"/>
      <c r="L138" s="29">
        <v>124.3</v>
      </c>
    </row>
    <row r="139" spans="1:83" ht="42.75" x14ac:dyDescent="0.2">
      <c r="A139" s="77"/>
      <c r="B139" s="77" t="s">
        <v>238</v>
      </c>
      <c r="C139" s="77" t="s">
        <v>239</v>
      </c>
      <c r="D139" s="27" t="s">
        <v>112</v>
      </c>
      <c r="E139" s="28">
        <v>0.02</v>
      </c>
      <c r="F139" s="26"/>
      <c r="G139" s="28">
        <v>0.04</v>
      </c>
      <c r="H139" s="29">
        <v>1771.04</v>
      </c>
      <c r="I139" s="78">
        <v>1.28</v>
      </c>
      <c r="J139" s="29">
        <v>2266.9299999999998</v>
      </c>
      <c r="K139" s="77"/>
      <c r="L139" s="29">
        <v>90.68</v>
      </c>
    </row>
    <row r="140" spans="1:83" ht="42.75" x14ac:dyDescent="0.2">
      <c r="A140" s="77"/>
      <c r="B140" s="77" t="s">
        <v>37</v>
      </c>
      <c r="C140" s="77" t="s">
        <v>38</v>
      </c>
      <c r="D140" s="27" t="s">
        <v>39</v>
      </c>
      <c r="E140" s="28">
        <v>11</v>
      </c>
      <c r="F140" s="26"/>
      <c r="G140" s="28">
        <v>22</v>
      </c>
      <c r="H140" s="29">
        <v>94.68</v>
      </c>
      <c r="I140" s="78">
        <v>1.17</v>
      </c>
      <c r="J140" s="29">
        <v>110.78</v>
      </c>
      <c r="K140" s="77"/>
      <c r="L140" s="29">
        <v>2437.16</v>
      </c>
    </row>
    <row r="141" spans="1:83" ht="57" x14ac:dyDescent="0.2">
      <c r="A141" s="77"/>
      <c r="B141" s="77" t="s">
        <v>240</v>
      </c>
      <c r="C141" s="33" t="s">
        <v>241</v>
      </c>
      <c r="D141" s="34" t="s">
        <v>18</v>
      </c>
      <c r="E141" s="35">
        <v>3</v>
      </c>
      <c r="F141" s="36"/>
      <c r="G141" s="35">
        <v>6</v>
      </c>
      <c r="H141" s="37">
        <v>20.420000000000002</v>
      </c>
      <c r="I141" s="38">
        <v>0.92</v>
      </c>
      <c r="J141" s="37">
        <v>18.79</v>
      </c>
      <c r="K141" s="33"/>
      <c r="L141" s="37">
        <v>112.74</v>
      </c>
    </row>
    <row r="142" spans="1:83" ht="15" x14ac:dyDescent="0.2">
      <c r="A142" s="77"/>
      <c r="B142" s="77"/>
      <c r="C142" s="76" t="s">
        <v>395</v>
      </c>
      <c r="D142" s="27"/>
      <c r="E142" s="28"/>
      <c r="F142" s="26"/>
      <c r="G142" s="28"/>
      <c r="H142" s="29"/>
      <c r="I142" s="78"/>
      <c r="J142" s="29"/>
      <c r="K142" s="77"/>
      <c r="L142" s="29">
        <v>17091.189999999999</v>
      </c>
    </row>
    <row r="143" spans="1:83" ht="14.25" x14ac:dyDescent="0.2">
      <c r="A143" s="77"/>
      <c r="B143" s="77"/>
      <c r="C143" s="77" t="s">
        <v>396</v>
      </c>
      <c r="D143" s="27"/>
      <c r="E143" s="28"/>
      <c r="F143" s="26"/>
      <c r="G143" s="28"/>
      <c r="H143" s="29"/>
      <c r="I143" s="78"/>
      <c r="J143" s="29"/>
      <c r="K143" s="77"/>
      <c r="L143" s="29">
        <v>10429.33</v>
      </c>
    </row>
    <row r="144" spans="1:83" ht="42.75" x14ac:dyDescent="0.2">
      <c r="A144" s="77"/>
      <c r="B144" s="77" t="s">
        <v>34</v>
      </c>
      <c r="C144" s="77" t="s">
        <v>416</v>
      </c>
      <c r="D144" s="27" t="s">
        <v>348</v>
      </c>
      <c r="E144" s="28">
        <v>98</v>
      </c>
      <c r="F144" s="26"/>
      <c r="G144" s="28">
        <v>98</v>
      </c>
      <c r="H144" s="29"/>
      <c r="I144" s="78"/>
      <c r="J144" s="29"/>
      <c r="K144" s="77"/>
      <c r="L144" s="29">
        <v>10220.74</v>
      </c>
    </row>
    <row r="145" spans="1:83" ht="42.75" x14ac:dyDescent="0.2">
      <c r="A145" s="33"/>
      <c r="B145" s="33" t="s">
        <v>35</v>
      </c>
      <c r="C145" s="33" t="s">
        <v>417</v>
      </c>
      <c r="D145" s="34" t="s">
        <v>348</v>
      </c>
      <c r="E145" s="35">
        <v>58</v>
      </c>
      <c r="F145" s="36"/>
      <c r="G145" s="35">
        <v>58</v>
      </c>
      <c r="H145" s="37"/>
      <c r="I145" s="38"/>
      <c r="J145" s="37"/>
      <c r="K145" s="33"/>
      <c r="L145" s="37">
        <v>6049.01</v>
      </c>
    </row>
    <row r="146" spans="1:83" ht="15" x14ac:dyDescent="0.2">
      <c r="C146" s="90" t="s">
        <v>399</v>
      </c>
      <c r="D146" s="90"/>
      <c r="E146" s="90"/>
      <c r="F146" s="90"/>
      <c r="G146" s="90"/>
      <c r="H146" s="90"/>
      <c r="I146" s="91">
        <v>16680.47</v>
      </c>
      <c r="J146" s="91"/>
      <c r="K146" s="91">
        <v>33360.94</v>
      </c>
      <c r="L146" s="91"/>
      <c r="AD146">
        <v>1327.37</v>
      </c>
      <c r="AE146">
        <v>785.59</v>
      </c>
      <c r="AN146" s="39">
        <v>33360.94</v>
      </c>
      <c r="AO146" s="39">
        <v>3795.8999999999996</v>
      </c>
      <c r="AQ146" t="s">
        <v>400</v>
      </c>
      <c r="AR146" s="39">
        <v>6320.79</v>
      </c>
      <c r="AT146" s="39">
        <v>4108.54</v>
      </c>
      <c r="AV146" t="s">
        <v>400</v>
      </c>
      <c r="AW146" s="39">
        <v>2865.9599999999996</v>
      </c>
      <c r="AZ146">
        <v>10220.74</v>
      </c>
      <c r="BA146">
        <v>6049.01</v>
      </c>
      <c r="CD146">
        <v>1</v>
      </c>
    </row>
    <row r="147" spans="1:83" ht="42.75" x14ac:dyDescent="0.2">
      <c r="A147" s="41" t="s">
        <v>36</v>
      </c>
      <c r="B147" s="33" t="s">
        <v>37</v>
      </c>
      <c r="C147" s="33" t="s">
        <v>38</v>
      </c>
      <c r="D147" s="34" t="s">
        <v>39</v>
      </c>
      <c r="E147" s="35">
        <v>-22</v>
      </c>
      <c r="F147" s="36"/>
      <c r="G147" s="35">
        <v>-22</v>
      </c>
      <c r="H147" s="37">
        <v>94.68</v>
      </c>
      <c r="I147" s="38">
        <v>1.17</v>
      </c>
      <c r="J147" s="37">
        <v>110.78</v>
      </c>
      <c r="K147" s="33"/>
      <c r="L147" s="37">
        <v>-2437.16</v>
      </c>
    </row>
    <row r="148" spans="1:83" ht="15" x14ac:dyDescent="0.2">
      <c r="C148" s="90" t="s">
        <v>399</v>
      </c>
      <c r="D148" s="90"/>
      <c r="E148" s="90"/>
      <c r="F148" s="90"/>
      <c r="G148" s="90"/>
      <c r="H148" s="90"/>
      <c r="I148" s="91">
        <v>110.77999999999999</v>
      </c>
      <c r="J148" s="91"/>
      <c r="K148" s="91">
        <v>-2437.16</v>
      </c>
      <c r="L148" s="91"/>
      <c r="AD148">
        <v>0</v>
      </c>
      <c r="AE148">
        <v>0</v>
      </c>
      <c r="AN148" s="39">
        <v>-2437.16</v>
      </c>
      <c r="AO148">
        <v>0</v>
      </c>
      <c r="AQ148" t="s">
        <v>400</v>
      </c>
      <c r="AR148">
        <v>0</v>
      </c>
      <c r="AT148">
        <v>0</v>
      </c>
      <c r="AV148" t="s">
        <v>400</v>
      </c>
      <c r="AW148" s="39">
        <v>-2437.16</v>
      </c>
      <c r="AZ148">
        <v>0</v>
      </c>
      <c r="BA148">
        <v>0</v>
      </c>
      <c r="CD148">
        <v>1</v>
      </c>
    </row>
    <row r="149" spans="1:83" ht="71.25" x14ac:dyDescent="0.2">
      <c r="A149" s="41" t="s">
        <v>40</v>
      </c>
      <c r="B149" s="33" t="s">
        <v>41</v>
      </c>
      <c r="C149" s="33" t="s">
        <v>42</v>
      </c>
      <c r="D149" s="34" t="s">
        <v>39</v>
      </c>
      <c r="E149" s="35">
        <v>28</v>
      </c>
      <c r="F149" s="36"/>
      <c r="G149" s="35">
        <v>28</v>
      </c>
      <c r="H149" s="37">
        <v>540.45000000000005</v>
      </c>
      <c r="I149" s="38">
        <v>0.92</v>
      </c>
      <c r="J149" s="37">
        <v>497.21</v>
      </c>
      <c r="K149" s="33"/>
      <c r="L149" s="37">
        <v>13921.88</v>
      </c>
    </row>
    <row r="150" spans="1:83" ht="15" x14ac:dyDescent="0.2">
      <c r="C150" s="90" t="s">
        <v>399</v>
      </c>
      <c r="D150" s="90"/>
      <c r="E150" s="90"/>
      <c r="F150" s="90"/>
      <c r="G150" s="90"/>
      <c r="H150" s="90"/>
      <c r="I150" s="91">
        <v>497.21</v>
      </c>
      <c r="J150" s="91"/>
      <c r="K150" s="91">
        <v>13921.88</v>
      </c>
      <c r="L150" s="91"/>
      <c r="AD150">
        <v>0</v>
      </c>
      <c r="AE150">
        <v>0</v>
      </c>
      <c r="AN150" s="39">
        <v>13921.88</v>
      </c>
      <c r="AO150">
        <v>0</v>
      </c>
      <c r="AQ150" t="s">
        <v>400</v>
      </c>
      <c r="AR150">
        <v>0</v>
      </c>
      <c r="AT150">
        <v>0</v>
      </c>
      <c r="AV150" t="s">
        <v>400</v>
      </c>
      <c r="AW150" s="39">
        <v>13921.88</v>
      </c>
      <c r="AZ150">
        <v>0</v>
      </c>
      <c r="BA150">
        <v>0</v>
      </c>
      <c r="CD150">
        <v>1</v>
      </c>
    </row>
    <row r="151" spans="1:83" ht="57" x14ac:dyDescent="0.2">
      <c r="A151" s="25" t="s">
        <v>43</v>
      </c>
      <c r="B151" s="77" t="s">
        <v>418</v>
      </c>
      <c r="C151" s="77" t="s">
        <v>44</v>
      </c>
      <c r="D151" s="27" t="s">
        <v>33</v>
      </c>
      <c r="E151" s="28">
        <v>2</v>
      </c>
      <c r="F151" s="26"/>
      <c r="G151" s="28">
        <v>2</v>
      </c>
      <c r="H151" s="29"/>
      <c r="I151" s="78"/>
      <c r="J151" s="29"/>
      <c r="K151" s="77"/>
      <c r="L151" s="29"/>
    </row>
    <row r="152" spans="1:83" ht="15" x14ac:dyDescent="0.2">
      <c r="A152" s="26"/>
      <c r="B152" s="28">
        <v>1</v>
      </c>
      <c r="C152" s="26" t="s">
        <v>394</v>
      </c>
      <c r="D152" s="27" t="s">
        <v>200</v>
      </c>
      <c r="E152" s="31"/>
      <c r="F152" s="28"/>
      <c r="G152" s="31">
        <v>7.66</v>
      </c>
      <c r="H152" s="28"/>
      <c r="I152" s="28"/>
      <c r="J152" s="28"/>
      <c r="K152" s="28"/>
      <c r="L152" s="32">
        <v>2305.58</v>
      </c>
    </row>
    <row r="153" spans="1:83" ht="28.5" x14ac:dyDescent="0.2">
      <c r="A153" s="77"/>
      <c r="B153" s="77" t="s">
        <v>212</v>
      </c>
      <c r="C153" s="77" t="s">
        <v>213</v>
      </c>
      <c r="D153" s="27" t="s">
        <v>200</v>
      </c>
      <c r="E153" s="28">
        <v>3.83</v>
      </c>
      <c r="F153" s="26"/>
      <c r="G153" s="28">
        <v>7.66</v>
      </c>
      <c r="H153" s="29"/>
      <c r="I153" s="78"/>
      <c r="J153" s="29">
        <v>300.99</v>
      </c>
      <c r="K153" s="77"/>
      <c r="L153" s="29">
        <v>2305.58</v>
      </c>
    </row>
    <row r="154" spans="1:83" ht="15" x14ac:dyDescent="0.2">
      <c r="A154" s="26"/>
      <c r="B154" s="28">
        <v>2</v>
      </c>
      <c r="C154" s="26" t="s">
        <v>408</v>
      </c>
      <c r="D154" s="27"/>
      <c r="E154" s="31"/>
      <c r="F154" s="28"/>
      <c r="G154" s="31"/>
      <c r="H154" s="28"/>
      <c r="I154" s="28"/>
      <c r="J154" s="28"/>
      <c r="K154" s="28"/>
      <c r="L154" s="32">
        <v>1487.7699999999995</v>
      </c>
    </row>
    <row r="155" spans="1:83" ht="15" x14ac:dyDescent="0.2">
      <c r="A155" s="26"/>
      <c r="B155" s="28"/>
      <c r="C155" s="26" t="s">
        <v>412</v>
      </c>
      <c r="D155" s="27" t="s">
        <v>200</v>
      </c>
      <c r="E155" s="31"/>
      <c r="F155" s="28"/>
      <c r="G155" s="31">
        <v>4.28</v>
      </c>
      <c r="H155" s="28"/>
      <c r="I155" s="28"/>
      <c r="J155" s="28"/>
      <c r="K155" s="28"/>
      <c r="L155" s="32">
        <v>1610.31</v>
      </c>
      <c r="CE155">
        <v>1</v>
      </c>
    </row>
    <row r="156" spans="1:83" ht="57" x14ac:dyDescent="0.2">
      <c r="A156" s="77"/>
      <c r="B156" s="77" t="s">
        <v>230</v>
      </c>
      <c r="C156" s="77" t="s">
        <v>231</v>
      </c>
      <c r="D156" s="27" t="s">
        <v>216</v>
      </c>
      <c r="E156" s="28">
        <v>2.14</v>
      </c>
      <c r="F156" s="26"/>
      <c r="G156" s="28">
        <v>4.28</v>
      </c>
      <c r="H156" s="29">
        <v>282.61</v>
      </c>
      <c r="I156" s="78">
        <v>1.23</v>
      </c>
      <c r="J156" s="29">
        <v>347.61</v>
      </c>
      <c r="K156" s="77"/>
      <c r="L156" s="29">
        <v>1487.77</v>
      </c>
    </row>
    <row r="157" spans="1:83" ht="28.5" x14ac:dyDescent="0.2">
      <c r="A157" s="77"/>
      <c r="B157" s="77" t="s">
        <v>220</v>
      </c>
      <c r="C157" s="77" t="s">
        <v>410</v>
      </c>
      <c r="D157" s="27" t="s">
        <v>200</v>
      </c>
      <c r="E157" s="28">
        <v>2.14</v>
      </c>
      <c r="F157" s="26"/>
      <c r="G157" s="28">
        <v>4.28</v>
      </c>
      <c r="H157" s="29"/>
      <c r="I157" s="78"/>
      <c r="J157" s="29">
        <v>376.24</v>
      </c>
      <c r="K157" s="77"/>
      <c r="L157" s="29">
        <v>1610.31</v>
      </c>
      <c r="CE157">
        <v>1</v>
      </c>
    </row>
    <row r="158" spans="1:83" ht="15" x14ac:dyDescent="0.2">
      <c r="A158" s="26"/>
      <c r="B158" s="28">
        <v>4</v>
      </c>
      <c r="C158" s="26" t="s">
        <v>404</v>
      </c>
      <c r="D158" s="27"/>
      <c r="E158" s="31"/>
      <c r="F158" s="28"/>
      <c r="G158" s="31"/>
      <c r="H158" s="28"/>
      <c r="I158" s="28"/>
      <c r="J158" s="28"/>
      <c r="K158" s="28"/>
      <c r="L158" s="32">
        <v>1565.97</v>
      </c>
    </row>
    <row r="159" spans="1:83" ht="14.25" x14ac:dyDescent="0.2">
      <c r="A159" s="77"/>
      <c r="B159" s="77" t="s">
        <v>232</v>
      </c>
      <c r="C159" s="77" t="s">
        <v>233</v>
      </c>
      <c r="D159" s="27" t="s">
        <v>81</v>
      </c>
      <c r="E159" s="28">
        <v>0.19</v>
      </c>
      <c r="F159" s="26"/>
      <c r="G159" s="28">
        <v>0.38</v>
      </c>
      <c r="H159" s="29">
        <v>92.95</v>
      </c>
      <c r="I159" s="78">
        <v>1.1399999999999999</v>
      </c>
      <c r="J159" s="29">
        <v>105.96</v>
      </c>
      <c r="K159" s="77"/>
      <c r="L159" s="29">
        <v>40.26</v>
      </c>
    </row>
    <row r="160" spans="1:83" ht="28.5" x14ac:dyDescent="0.2">
      <c r="A160" s="77"/>
      <c r="B160" s="77" t="s">
        <v>234</v>
      </c>
      <c r="C160" s="77" t="s">
        <v>235</v>
      </c>
      <c r="D160" s="27" t="s">
        <v>13</v>
      </c>
      <c r="E160" s="28">
        <v>2E-3</v>
      </c>
      <c r="F160" s="26"/>
      <c r="G160" s="28">
        <v>4.0000000000000001E-3</v>
      </c>
      <c r="H160" s="29">
        <v>2784.5</v>
      </c>
      <c r="I160" s="78">
        <v>1.23</v>
      </c>
      <c r="J160" s="29">
        <v>3424.94</v>
      </c>
      <c r="K160" s="77"/>
      <c r="L160" s="29">
        <v>13.7</v>
      </c>
    </row>
    <row r="161" spans="1:82" ht="28.5" x14ac:dyDescent="0.2">
      <c r="A161" s="77"/>
      <c r="B161" s="77" t="s">
        <v>236</v>
      </c>
      <c r="C161" s="77" t="s">
        <v>237</v>
      </c>
      <c r="D161" s="27" t="s">
        <v>81</v>
      </c>
      <c r="E161" s="28">
        <v>0.39</v>
      </c>
      <c r="F161" s="26"/>
      <c r="G161" s="28">
        <v>0.78</v>
      </c>
      <c r="H161" s="29">
        <v>46.06</v>
      </c>
      <c r="I161" s="78">
        <v>1.73</v>
      </c>
      <c r="J161" s="29">
        <v>79.680000000000007</v>
      </c>
      <c r="K161" s="77"/>
      <c r="L161" s="29">
        <v>62.15</v>
      </c>
    </row>
    <row r="162" spans="1:82" ht="42.75" x14ac:dyDescent="0.2">
      <c r="A162" s="77"/>
      <c r="B162" s="77" t="s">
        <v>238</v>
      </c>
      <c r="C162" s="77" t="s">
        <v>239</v>
      </c>
      <c r="D162" s="27" t="s">
        <v>112</v>
      </c>
      <c r="E162" s="28">
        <v>0.01</v>
      </c>
      <c r="F162" s="26"/>
      <c r="G162" s="28">
        <v>0.02</v>
      </c>
      <c r="H162" s="29">
        <v>1771.04</v>
      </c>
      <c r="I162" s="78">
        <v>1.28</v>
      </c>
      <c r="J162" s="29">
        <v>2266.9299999999998</v>
      </c>
      <c r="K162" s="77"/>
      <c r="L162" s="29">
        <v>45.34</v>
      </c>
    </row>
    <row r="163" spans="1:82" ht="42.75" x14ac:dyDescent="0.2">
      <c r="A163" s="77"/>
      <c r="B163" s="77" t="s">
        <v>37</v>
      </c>
      <c r="C163" s="77" t="s">
        <v>38</v>
      </c>
      <c r="D163" s="27" t="s">
        <v>39</v>
      </c>
      <c r="E163" s="28">
        <v>6</v>
      </c>
      <c r="F163" s="26"/>
      <c r="G163" s="28">
        <v>12</v>
      </c>
      <c r="H163" s="29">
        <v>94.68</v>
      </c>
      <c r="I163" s="78">
        <v>1.17</v>
      </c>
      <c r="J163" s="29">
        <v>110.78</v>
      </c>
      <c r="K163" s="77"/>
      <c r="L163" s="29">
        <v>1329.36</v>
      </c>
    </row>
    <row r="164" spans="1:82" ht="57" x14ac:dyDescent="0.2">
      <c r="A164" s="77"/>
      <c r="B164" s="77" t="s">
        <v>240</v>
      </c>
      <c r="C164" s="33" t="s">
        <v>241</v>
      </c>
      <c r="D164" s="34" t="s">
        <v>18</v>
      </c>
      <c r="E164" s="35">
        <v>2</v>
      </c>
      <c r="F164" s="36"/>
      <c r="G164" s="35">
        <v>4</v>
      </c>
      <c r="H164" s="37">
        <v>20.420000000000002</v>
      </c>
      <c r="I164" s="38">
        <v>0.92</v>
      </c>
      <c r="J164" s="37">
        <v>18.79</v>
      </c>
      <c r="K164" s="33"/>
      <c r="L164" s="37">
        <v>75.16</v>
      </c>
    </row>
    <row r="165" spans="1:82" ht="15" x14ac:dyDescent="0.2">
      <c r="A165" s="77"/>
      <c r="B165" s="77"/>
      <c r="C165" s="76" t="s">
        <v>395</v>
      </c>
      <c r="D165" s="27"/>
      <c r="E165" s="28"/>
      <c r="F165" s="26"/>
      <c r="G165" s="28"/>
      <c r="H165" s="29"/>
      <c r="I165" s="78"/>
      <c r="J165" s="29"/>
      <c r="K165" s="77"/>
      <c r="L165" s="29">
        <v>6969.63</v>
      </c>
    </row>
    <row r="166" spans="1:82" ht="14.25" x14ac:dyDescent="0.2">
      <c r="A166" s="77"/>
      <c r="B166" s="77"/>
      <c r="C166" s="77" t="s">
        <v>396</v>
      </c>
      <c r="D166" s="27"/>
      <c r="E166" s="28"/>
      <c r="F166" s="26"/>
      <c r="G166" s="28"/>
      <c r="H166" s="29"/>
      <c r="I166" s="78"/>
      <c r="J166" s="29"/>
      <c r="K166" s="77"/>
      <c r="L166" s="29">
        <v>3915.89</v>
      </c>
    </row>
    <row r="167" spans="1:82" ht="42.75" x14ac:dyDescent="0.2">
      <c r="A167" s="77"/>
      <c r="B167" s="77" t="s">
        <v>34</v>
      </c>
      <c r="C167" s="77" t="s">
        <v>416</v>
      </c>
      <c r="D167" s="27" t="s">
        <v>348</v>
      </c>
      <c r="E167" s="28">
        <v>98</v>
      </c>
      <c r="F167" s="26"/>
      <c r="G167" s="28">
        <v>98</v>
      </c>
      <c r="H167" s="29"/>
      <c r="I167" s="78"/>
      <c r="J167" s="29"/>
      <c r="K167" s="77"/>
      <c r="L167" s="29">
        <v>3837.57</v>
      </c>
    </row>
    <row r="168" spans="1:82" ht="42.75" x14ac:dyDescent="0.2">
      <c r="A168" s="33"/>
      <c r="B168" s="33" t="s">
        <v>35</v>
      </c>
      <c r="C168" s="33" t="s">
        <v>417</v>
      </c>
      <c r="D168" s="34" t="s">
        <v>348</v>
      </c>
      <c r="E168" s="35">
        <v>58</v>
      </c>
      <c r="F168" s="36"/>
      <c r="G168" s="35">
        <v>58</v>
      </c>
      <c r="H168" s="37"/>
      <c r="I168" s="38"/>
      <c r="J168" s="37"/>
      <c r="K168" s="33"/>
      <c r="L168" s="37">
        <v>2271.2199999999998</v>
      </c>
    </row>
    <row r="169" spans="1:82" ht="15" x14ac:dyDescent="0.2">
      <c r="C169" s="90" t="s">
        <v>399</v>
      </c>
      <c r="D169" s="90"/>
      <c r="E169" s="90"/>
      <c r="F169" s="90"/>
      <c r="G169" s="90"/>
      <c r="H169" s="90"/>
      <c r="I169" s="91">
        <v>6539.2099999999991</v>
      </c>
      <c r="J169" s="91"/>
      <c r="K169" s="91">
        <v>13078.419999999998</v>
      </c>
      <c r="L169" s="91"/>
      <c r="AD169">
        <v>1327.37</v>
      </c>
      <c r="AE169">
        <v>785.59</v>
      </c>
      <c r="AN169" s="39">
        <v>13078.419999999998</v>
      </c>
      <c r="AO169" s="39">
        <v>1487.7699999999995</v>
      </c>
      <c r="AQ169" t="s">
        <v>400</v>
      </c>
      <c r="AR169" s="39">
        <v>2305.58</v>
      </c>
      <c r="AT169" s="39">
        <v>1610.31</v>
      </c>
      <c r="AV169" t="s">
        <v>400</v>
      </c>
      <c r="AW169" s="39">
        <v>1565.97</v>
      </c>
      <c r="AZ169">
        <v>3837.57</v>
      </c>
      <c r="BA169">
        <v>2271.2199999999998</v>
      </c>
      <c r="CD169">
        <v>1</v>
      </c>
    </row>
    <row r="170" spans="1:82" ht="42.75" x14ac:dyDescent="0.2">
      <c r="A170" s="41" t="s">
        <v>45</v>
      </c>
      <c r="B170" s="33" t="s">
        <v>37</v>
      </c>
      <c r="C170" s="33" t="s">
        <v>38</v>
      </c>
      <c r="D170" s="34" t="s">
        <v>39</v>
      </c>
      <c r="E170" s="35">
        <v>-12</v>
      </c>
      <c r="F170" s="36"/>
      <c r="G170" s="35">
        <v>-12</v>
      </c>
      <c r="H170" s="37">
        <v>94.68</v>
      </c>
      <c r="I170" s="38">
        <v>1.17</v>
      </c>
      <c r="J170" s="37">
        <v>110.78</v>
      </c>
      <c r="K170" s="33"/>
      <c r="L170" s="37">
        <v>-1329.36</v>
      </c>
    </row>
    <row r="171" spans="1:82" ht="15" x14ac:dyDescent="0.2">
      <c r="C171" s="90" t="s">
        <v>399</v>
      </c>
      <c r="D171" s="90"/>
      <c r="E171" s="90"/>
      <c r="F171" s="90"/>
      <c r="G171" s="90"/>
      <c r="H171" s="90"/>
      <c r="I171" s="91">
        <v>110.77999999999999</v>
      </c>
      <c r="J171" s="91"/>
      <c r="K171" s="91">
        <v>-1329.36</v>
      </c>
      <c r="L171" s="91"/>
      <c r="AD171">
        <v>0</v>
      </c>
      <c r="AE171">
        <v>0</v>
      </c>
      <c r="AN171" s="39">
        <v>-1329.36</v>
      </c>
      <c r="AO171">
        <v>0</v>
      </c>
      <c r="AQ171" t="s">
        <v>400</v>
      </c>
      <c r="AR171">
        <v>0</v>
      </c>
      <c r="AT171">
        <v>0</v>
      </c>
      <c r="AV171" t="s">
        <v>400</v>
      </c>
      <c r="AW171" s="39">
        <v>-1329.36</v>
      </c>
      <c r="AZ171">
        <v>0</v>
      </c>
      <c r="BA171">
        <v>0</v>
      </c>
      <c r="CD171">
        <v>1</v>
      </c>
    </row>
    <row r="172" spans="1:82" ht="42.75" x14ac:dyDescent="0.2">
      <c r="A172" s="25" t="s">
        <v>46</v>
      </c>
      <c r="B172" s="77" t="s">
        <v>419</v>
      </c>
      <c r="C172" s="77" t="s">
        <v>47</v>
      </c>
      <c r="D172" s="27" t="s">
        <v>28</v>
      </c>
      <c r="E172" s="28">
        <v>0.28000000000000003</v>
      </c>
      <c r="F172" s="26"/>
      <c r="G172" s="28">
        <v>0.28000000000000003</v>
      </c>
      <c r="H172" s="29"/>
      <c r="I172" s="78"/>
      <c r="J172" s="29"/>
      <c r="K172" s="77"/>
      <c r="L172" s="29"/>
    </row>
    <row r="173" spans="1:82" x14ac:dyDescent="0.2">
      <c r="C173" s="30" t="s">
        <v>542</v>
      </c>
    </row>
    <row r="174" spans="1:82" ht="15" x14ac:dyDescent="0.2">
      <c r="A174" s="26"/>
      <c r="B174" s="28">
        <v>1</v>
      </c>
      <c r="C174" s="26" t="s">
        <v>394</v>
      </c>
      <c r="D174" s="27" t="s">
        <v>200</v>
      </c>
      <c r="E174" s="31"/>
      <c r="F174" s="28"/>
      <c r="G174" s="31">
        <v>6.4512</v>
      </c>
      <c r="H174" s="28"/>
      <c r="I174" s="28"/>
      <c r="J174" s="28"/>
      <c r="K174" s="28"/>
      <c r="L174" s="32">
        <v>1766.47</v>
      </c>
    </row>
    <row r="175" spans="1:82" ht="28.5" x14ac:dyDescent="0.2">
      <c r="A175" s="77"/>
      <c r="B175" s="77" t="s">
        <v>203</v>
      </c>
      <c r="C175" s="77" t="s">
        <v>204</v>
      </c>
      <c r="D175" s="27" t="s">
        <v>200</v>
      </c>
      <c r="E175" s="28">
        <v>23.04</v>
      </c>
      <c r="F175" s="26"/>
      <c r="G175" s="28">
        <v>6.4512</v>
      </c>
      <c r="H175" s="29"/>
      <c r="I175" s="78"/>
      <c r="J175" s="29">
        <v>273.82</v>
      </c>
      <c r="K175" s="77"/>
      <c r="L175" s="29">
        <v>1766.47</v>
      </c>
    </row>
    <row r="176" spans="1:82" ht="15" x14ac:dyDescent="0.2">
      <c r="A176" s="26"/>
      <c r="B176" s="28">
        <v>2</v>
      </c>
      <c r="C176" s="26" t="s">
        <v>408</v>
      </c>
      <c r="D176" s="27"/>
      <c r="E176" s="31"/>
      <c r="F176" s="28"/>
      <c r="G176" s="31"/>
      <c r="H176" s="28"/>
      <c r="I176" s="28"/>
      <c r="J176" s="28"/>
      <c r="K176" s="28"/>
      <c r="L176" s="32">
        <v>142.10000000000002</v>
      </c>
    </row>
    <row r="177" spans="1:83" ht="15" x14ac:dyDescent="0.2">
      <c r="A177" s="26"/>
      <c r="B177" s="28"/>
      <c r="C177" s="26" t="s">
        <v>412</v>
      </c>
      <c r="D177" s="27" t="s">
        <v>200</v>
      </c>
      <c r="E177" s="31"/>
      <c r="F177" s="28"/>
      <c r="G177" s="31">
        <v>2.9904000000000002</v>
      </c>
      <c r="H177" s="28"/>
      <c r="I177" s="28"/>
      <c r="J177" s="28"/>
      <c r="K177" s="28"/>
      <c r="L177" s="32">
        <v>36.76</v>
      </c>
      <c r="CE177">
        <v>1</v>
      </c>
    </row>
    <row r="178" spans="1:83" ht="28.5" x14ac:dyDescent="0.2">
      <c r="A178" s="77"/>
      <c r="B178" s="77" t="s">
        <v>218</v>
      </c>
      <c r="C178" s="77" t="s">
        <v>219</v>
      </c>
      <c r="D178" s="27" t="s">
        <v>216</v>
      </c>
      <c r="E178" s="28">
        <v>0.2</v>
      </c>
      <c r="F178" s="26"/>
      <c r="G178" s="28">
        <v>5.6000000000000001E-2</v>
      </c>
      <c r="H178" s="29"/>
      <c r="I178" s="78"/>
      <c r="J178" s="29">
        <v>1482.53</v>
      </c>
      <c r="K178" s="77"/>
      <c r="L178" s="29">
        <v>83.02</v>
      </c>
    </row>
    <row r="179" spans="1:83" ht="28.5" x14ac:dyDescent="0.2">
      <c r="A179" s="77"/>
      <c r="B179" s="77" t="s">
        <v>220</v>
      </c>
      <c r="C179" s="77" t="s">
        <v>410</v>
      </c>
      <c r="D179" s="27" t="s">
        <v>200</v>
      </c>
      <c r="E179" s="28">
        <v>0.2</v>
      </c>
      <c r="F179" s="26"/>
      <c r="G179" s="28">
        <v>5.6000000000000001E-2</v>
      </c>
      <c r="H179" s="29"/>
      <c r="I179" s="78"/>
      <c r="J179" s="29">
        <v>376.24</v>
      </c>
      <c r="K179" s="77"/>
      <c r="L179" s="29">
        <v>21.07</v>
      </c>
      <c r="CE179">
        <v>1</v>
      </c>
    </row>
    <row r="180" spans="1:83" ht="28.5" x14ac:dyDescent="0.2">
      <c r="A180" s="77"/>
      <c r="B180" s="77" t="s">
        <v>242</v>
      </c>
      <c r="C180" s="77" t="s">
        <v>243</v>
      </c>
      <c r="D180" s="27" t="s">
        <v>216</v>
      </c>
      <c r="E180" s="28">
        <v>5.14</v>
      </c>
      <c r="F180" s="26"/>
      <c r="G180" s="28">
        <v>1.4392</v>
      </c>
      <c r="H180" s="29">
        <v>1.75</v>
      </c>
      <c r="I180" s="78">
        <v>1.34</v>
      </c>
      <c r="J180" s="29">
        <v>2.35</v>
      </c>
      <c r="K180" s="77"/>
      <c r="L180" s="29">
        <v>3.38</v>
      </c>
    </row>
    <row r="181" spans="1:83" ht="28.5" x14ac:dyDescent="0.2">
      <c r="A181" s="77"/>
      <c r="B181" s="77" t="s">
        <v>244</v>
      </c>
      <c r="C181" s="77" t="s">
        <v>245</v>
      </c>
      <c r="D181" s="27" t="s">
        <v>216</v>
      </c>
      <c r="E181" s="28">
        <v>5.14</v>
      </c>
      <c r="F181" s="26"/>
      <c r="G181" s="28">
        <v>1.4392</v>
      </c>
      <c r="H181" s="29">
        <v>13.44</v>
      </c>
      <c r="I181" s="78">
        <v>1.29</v>
      </c>
      <c r="J181" s="29">
        <v>17.34</v>
      </c>
      <c r="K181" s="77"/>
      <c r="L181" s="29">
        <v>24.96</v>
      </c>
    </row>
    <row r="182" spans="1:83" ht="28.5" x14ac:dyDescent="0.2">
      <c r="A182" s="77"/>
      <c r="B182" s="77" t="s">
        <v>246</v>
      </c>
      <c r="C182" s="77" t="s">
        <v>247</v>
      </c>
      <c r="D182" s="27" t="s">
        <v>216</v>
      </c>
      <c r="E182" s="28">
        <v>0.2</v>
      </c>
      <c r="F182" s="26"/>
      <c r="G182" s="28">
        <v>5.6000000000000001E-2</v>
      </c>
      <c r="H182" s="29"/>
      <c r="I182" s="78"/>
      <c r="J182" s="29">
        <v>548.96</v>
      </c>
      <c r="K182" s="77"/>
      <c r="L182" s="29">
        <v>30.74</v>
      </c>
    </row>
    <row r="183" spans="1:83" ht="28.5" x14ac:dyDescent="0.2">
      <c r="A183" s="77"/>
      <c r="B183" s="77" t="s">
        <v>225</v>
      </c>
      <c r="C183" s="77" t="s">
        <v>411</v>
      </c>
      <c r="D183" s="27" t="s">
        <v>200</v>
      </c>
      <c r="E183" s="28">
        <v>0.2</v>
      </c>
      <c r="F183" s="26"/>
      <c r="G183" s="28">
        <v>5.6000000000000001E-2</v>
      </c>
      <c r="H183" s="29"/>
      <c r="I183" s="78"/>
      <c r="J183" s="29">
        <v>280.08999999999997</v>
      </c>
      <c r="K183" s="77"/>
      <c r="L183" s="29">
        <v>15.69</v>
      </c>
      <c r="CE183">
        <v>1</v>
      </c>
    </row>
    <row r="184" spans="1:83" ht="15" x14ac:dyDescent="0.2">
      <c r="A184" s="26"/>
      <c r="B184" s="28">
        <v>4</v>
      </c>
      <c r="C184" s="26" t="s">
        <v>404</v>
      </c>
      <c r="D184" s="27"/>
      <c r="E184" s="31"/>
      <c r="F184" s="28"/>
      <c r="G184" s="31"/>
      <c r="H184" s="28"/>
      <c r="I184" s="28"/>
      <c r="J184" s="28"/>
      <c r="K184" s="28"/>
      <c r="L184" s="32">
        <v>212.77</v>
      </c>
    </row>
    <row r="185" spans="1:83" ht="57" x14ac:dyDescent="0.2">
      <c r="A185" s="77"/>
      <c r="B185" s="77" t="s">
        <v>209</v>
      </c>
      <c r="C185" s="77" t="s">
        <v>210</v>
      </c>
      <c r="D185" s="27" t="s">
        <v>211</v>
      </c>
      <c r="E185" s="28">
        <v>9.6000000000000002E-2</v>
      </c>
      <c r="F185" s="26"/>
      <c r="G185" s="28">
        <v>2.6880000000000001E-2</v>
      </c>
      <c r="H185" s="29">
        <v>37.71</v>
      </c>
      <c r="I185" s="78">
        <v>1.45</v>
      </c>
      <c r="J185" s="29">
        <v>54.68</v>
      </c>
      <c r="K185" s="77"/>
      <c r="L185" s="29">
        <v>1.47</v>
      </c>
    </row>
    <row r="186" spans="1:83" ht="28.5" x14ac:dyDescent="0.2">
      <c r="A186" s="77"/>
      <c r="B186" s="77" t="s">
        <v>248</v>
      </c>
      <c r="C186" s="77" t="s">
        <v>249</v>
      </c>
      <c r="D186" s="27" t="s">
        <v>81</v>
      </c>
      <c r="E186" s="28">
        <v>0.5</v>
      </c>
      <c r="F186" s="26"/>
      <c r="G186" s="28">
        <v>0.14000000000000001</v>
      </c>
      <c r="H186" s="29">
        <v>931.11</v>
      </c>
      <c r="I186" s="78">
        <v>1.61</v>
      </c>
      <c r="J186" s="29">
        <v>1499.09</v>
      </c>
      <c r="K186" s="77"/>
      <c r="L186" s="29">
        <v>209.87</v>
      </c>
    </row>
    <row r="187" spans="1:83" ht="14.25" x14ac:dyDescent="0.2">
      <c r="A187" s="77"/>
      <c r="B187" s="77" t="s">
        <v>250</v>
      </c>
      <c r="C187" s="33" t="s">
        <v>251</v>
      </c>
      <c r="D187" s="34" t="s">
        <v>141</v>
      </c>
      <c r="E187" s="35">
        <v>6.0000000000000002E-5</v>
      </c>
      <c r="F187" s="36"/>
      <c r="G187" s="35">
        <v>1.6799999999999998E-5</v>
      </c>
      <c r="H187" s="37">
        <v>82698.14</v>
      </c>
      <c r="I187" s="38">
        <v>1.03</v>
      </c>
      <c r="J187" s="37">
        <v>85179.08</v>
      </c>
      <c r="K187" s="33"/>
      <c r="L187" s="37">
        <v>1.43</v>
      </c>
    </row>
    <row r="188" spans="1:83" ht="15" x14ac:dyDescent="0.2">
      <c r="A188" s="77"/>
      <c r="B188" s="77"/>
      <c r="C188" s="76" t="s">
        <v>395</v>
      </c>
      <c r="D188" s="27"/>
      <c r="E188" s="28"/>
      <c r="F188" s="26"/>
      <c r="G188" s="28"/>
      <c r="H188" s="29"/>
      <c r="I188" s="78"/>
      <c r="J188" s="29"/>
      <c r="K188" s="77"/>
      <c r="L188" s="29">
        <v>2158.1000000000004</v>
      </c>
    </row>
    <row r="189" spans="1:83" ht="14.25" x14ac:dyDescent="0.2">
      <c r="A189" s="77"/>
      <c r="B189" s="77"/>
      <c r="C189" s="77" t="s">
        <v>396</v>
      </c>
      <c r="D189" s="27"/>
      <c r="E189" s="28"/>
      <c r="F189" s="26"/>
      <c r="G189" s="28"/>
      <c r="H189" s="29"/>
      <c r="I189" s="78"/>
      <c r="J189" s="29"/>
      <c r="K189" s="77"/>
      <c r="L189" s="29">
        <v>1803.23</v>
      </c>
    </row>
    <row r="190" spans="1:83" ht="28.5" x14ac:dyDescent="0.2">
      <c r="A190" s="77"/>
      <c r="B190" s="77" t="s">
        <v>19</v>
      </c>
      <c r="C190" s="77" t="s">
        <v>405</v>
      </c>
      <c r="D190" s="27" t="s">
        <v>348</v>
      </c>
      <c r="E190" s="28">
        <v>97</v>
      </c>
      <c r="F190" s="26"/>
      <c r="G190" s="28">
        <v>97</v>
      </c>
      <c r="H190" s="29"/>
      <c r="I190" s="78"/>
      <c r="J190" s="29"/>
      <c r="K190" s="77"/>
      <c r="L190" s="29">
        <v>1749.13</v>
      </c>
    </row>
    <row r="191" spans="1:83" ht="28.5" x14ac:dyDescent="0.2">
      <c r="A191" s="33"/>
      <c r="B191" s="33" t="s">
        <v>20</v>
      </c>
      <c r="C191" s="33" t="s">
        <v>406</v>
      </c>
      <c r="D191" s="34" t="s">
        <v>348</v>
      </c>
      <c r="E191" s="35">
        <v>51</v>
      </c>
      <c r="F191" s="36"/>
      <c r="G191" s="35">
        <v>51</v>
      </c>
      <c r="H191" s="37"/>
      <c r="I191" s="38"/>
      <c r="J191" s="37"/>
      <c r="K191" s="33"/>
      <c r="L191" s="37">
        <v>919.65</v>
      </c>
    </row>
    <row r="192" spans="1:83" ht="15" x14ac:dyDescent="0.2">
      <c r="C192" s="90" t="s">
        <v>399</v>
      </c>
      <c r="D192" s="90"/>
      <c r="E192" s="90"/>
      <c r="F192" s="90"/>
      <c r="G192" s="90"/>
      <c r="H192" s="90"/>
      <c r="I192" s="91">
        <v>17238.857142857141</v>
      </c>
      <c r="J192" s="91"/>
      <c r="K192" s="91">
        <v>4826.88</v>
      </c>
      <c r="L192" s="91"/>
      <c r="AD192">
        <v>252.63</v>
      </c>
      <c r="AE192">
        <v>132.82</v>
      </c>
      <c r="AN192" s="39">
        <v>4826.88</v>
      </c>
      <c r="AO192" s="39">
        <v>142.10000000000002</v>
      </c>
      <c r="AQ192" t="s">
        <v>400</v>
      </c>
      <c r="AR192" s="39">
        <v>1766.47</v>
      </c>
      <c r="AT192" s="39">
        <v>36.76</v>
      </c>
      <c r="AV192" t="s">
        <v>400</v>
      </c>
      <c r="AW192" s="39">
        <v>212.77</v>
      </c>
      <c r="AZ192">
        <v>1749.13</v>
      </c>
      <c r="BA192">
        <v>919.65</v>
      </c>
      <c r="CD192">
        <v>2</v>
      </c>
    </row>
    <row r="193" spans="1:82" ht="42.75" x14ac:dyDescent="0.2">
      <c r="A193" s="41" t="s">
        <v>48</v>
      </c>
      <c r="B193" s="33" t="s">
        <v>49</v>
      </c>
      <c r="C193" s="33" t="s">
        <v>50</v>
      </c>
      <c r="D193" s="34" t="s">
        <v>39</v>
      </c>
      <c r="E193" s="35">
        <v>29</v>
      </c>
      <c r="F193" s="36"/>
      <c r="G193" s="35">
        <v>29</v>
      </c>
      <c r="H193" s="37"/>
      <c r="I193" s="38"/>
      <c r="J193" s="37">
        <v>1720</v>
      </c>
      <c r="K193" s="33"/>
      <c r="L193" s="37">
        <v>49880</v>
      </c>
    </row>
    <row r="194" spans="1:82" ht="15" x14ac:dyDescent="0.2">
      <c r="C194" s="90" t="s">
        <v>399</v>
      </c>
      <c r="D194" s="90"/>
      <c r="E194" s="90"/>
      <c r="F194" s="90"/>
      <c r="G194" s="90"/>
      <c r="H194" s="90"/>
      <c r="I194" s="91">
        <v>1720</v>
      </c>
      <c r="J194" s="91"/>
      <c r="K194" s="91">
        <v>49880</v>
      </c>
      <c r="L194" s="91"/>
      <c r="AD194">
        <v>0</v>
      </c>
      <c r="AE194">
        <v>0</v>
      </c>
      <c r="AN194" s="39">
        <v>49880</v>
      </c>
      <c r="AO194">
        <v>0</v>
      </c>
      <c r="AQ194" t="s">
        <v>400</v>
      </c>
      <c r="AR194">
        <v>0</v>
      </c>
      <c r="AT194">
        <v>0</v>
      </c>
      <c r="AV194" t="s">
        <v>400</v>
      </c>
      <c r="AW194" s="39">
        <v>49880</v>
      </c>
      <c r="AX194" s="39">
        <v>49880</v>
      </c>
      <c r="AZ194">
        <v>0</v>
      </c>
      <c r="BA194">
        <v>0</v>
      </c>
      <c r="CD194">
        <v>1</v>
      </c>
    </row>
    <row r="195" spans="1:82" ht="28.5" x14ac:dyDescent="0.2">
      <c r="A195" s="25" t="s">
        <v>51</v>
      </c>
      <c r="B195" s="77" t="s">
        <v>420</v>
      </c>
      <c r="C195" s="77" t="s">
        <v>52</v>
      </c>
      <c r="D195" s="27" t="s">
        <v>53</v>
      </c>
      <c r="E195" s="28">
        <v>3.1E-2</v>
      </c>
      <c r="F195" s="26"/>
      <c r="G195" s="28">
        <v>3.1E-2</v>
      </c>
      <c r="H195" s="29"/>
      <c r="I195" s="78"/>
      <c r="J195" s="29"/>
      <c r="K195" s="77"/>
      <c r="L195" s="29"/>
    </row>
    <row r="196" spans="1:82" ht="15" x14ac:dyDescent="0.2">
      <c r="A196" s="26"/>
      <c r="B196" s="28">
        <v>1</v>
      </c>
      <c r="C196" s="26" t="s">
        <v>394</v>
      </c>
      <c r="D196" s="27" t="s">
        <v>200</v>
      </c>
      <c r="E196" s="31"/>
      <c r="F196" s="28"/>
      <c r="G196" s="31">
        <v>4.1230000000000002</v>
      </c>
      <c r="H196" s="28"/>
      <c r="I196" s="28"/>
      <c r="J196" s="28"/>
      <c r="K196" s="28"/>
      <c r="L196" s="32">
        <v>1016.9</v>
      </c>
    </row>
    <row r="197" spans="1:82" ht="28.5" x14ac:dyDescent="0.2">
      <c r="A197" s="77"/>
      <c r="B197" s="77" t="s">
        <v>252</v>
      </c>
      <c r="C197" s="77" t="s">
        <v>253</v>
      </c>
      <c r="D197" s="27" t="s">
        <v>200</v>
      </c>
      <c r="E197" s="28">
        <v>133</v>
      </c>
      <c r="F197" s="26"/>
      <c r="G197" s="28">
        <v>4.1230000000000002</v>
      </c>
      <c r="H197" s="29"/>
      <c r="I197" s="78"/>
      <c r="J197" s="29">
        <v>246.64</v>
      </c>
      <c r="K197" s="77"/>
      <c r="L197" s="29">
        <v>1016.9</v>
      </c>
    </row>
    <row r="198" spans="1:82" ht="15" x14ac:dyDescent="0.2">
      <c r="A198" s="26"/>
      <c r="B198" s="28">
        <v>4</v>
      </c>
      <c r="C198" s="26" t="s">
        <v>404</v>
      </c>
      <c r="D198" s="27"/>
      <c r="E198" s="31"/>
      <c r="F198" s="28"/>
      <c r="G198" s="31"/>
      <c r="H198" s="28"/>
      <c r="I198" s="28"/>
      <c r="J198" s="28"/>
      <c r="K198" s="28"/>
      <c r="L198" s="32">
        <v>32.64</v>
      </c>
    </row>
    <row r="199" spans="1:82" ht="14.25" x14ac:dyDescent="0.2">
      <c r="A199" s="77"/>
      <c r="B199" s="77" t="s">
        <v>254</v>
      </c>
      <c r="C199" s="77" t="s">
        <v>255</v>
      </c>
      <c r="D199" s="27" t="s">
        <v>141</v>
      </c>
      <c r="E199" s="28">
        <v>8.0000000000000004E-4</v>
      </c>
      <c r="F199" s="26"/>
      <c r="G199" s="28">
        <v>2.48E-5</v>
      </c>
      <c r="H199" s="29"/>
      <c r="I199" s="78"/>
      <c r="J199" s="29">
        <v>50506.79</v>
      </c>
      <c r="K199" s="77"/>
      <c r="L199" s="29">
        <v>1.25</v>
      </c>
    </row>
    <row r="200" spans="1:82" ht="57" x14ac:dyDescent="0.2">
      <c r="A200" s="77"/>
      <c r="B200" s="77" t="s">
        <v>256</v>
      </c>
      <c r="C200" s="33" t="s">
        <v>257</v>
      </c>
      <c r="D200" s="34" t="s">
        <v>13</v>
      </c>
      <c r="E200" s="35">
        <v>0.08</v>
      </c>
      <c r="F200" s="36"/>
      <c r="G200" s="35">
        <v>2.48E-3</v>
      </c>
      <c r="H200" s="37">
        <v>16655</v>
      </c>
      <c r="I200" s="38">
        <v>0.76</v>
      </c>
      <c r="J200" s="37">
        <v>12657.8</v>
      </c>
      <c r="K200" s="33"/>
      <c r="L200" s="37">
        <v>31.39</v>
      </c>
    </row>
    <row r="201" spans="1:82" ht="15" x14ac:dyDescent="0.2">
      <c r="A201" s="77"/>
      <c r="B201" s="77"/>
      <c r="C201" s="76" t="s">
        <v>395</v>
      </c>
      <c r="D201" s="27"/>
      <c r="E201" s="28"/>
      <c r="F201" s="26"/>
      <c r="G201" s="28"/>
      <c r="H201" s="29"/>
      <c r="I201" s="78"/>
      <c r="J201" s="29"/>
      <c r="K201" s="77"/>
      <c r="L201" s="29">
        <v>1049.54</v>
      </c>
    </row>
    <row r="202" spans="1:82" ht="14.25" x14ac:dyDescent="0.2">
      <c r="A202" s="77"/>
      <c r="B202" s="77"/>
      <c r="C202" s="77" t="s">
        <v>396</v>
      </c>
      <c r="D202" s="27"/>
      <c r="E202" s="28"/>
      <c r="F202" s="26"/>
      <c r="G202" s="28"/>
      <c r="H202" s="29"/>
      <c r="I202" s="78"/>
      <c r="J202" s="29"/>
      <c r="K202" s="77"/>
      <c r="L202" s="29">
        <v>1016.9</v>
      </c>
    </row>
    <row r="203" spans="1:82" ht="42.75" x14ac:dyDescent="0.2">
      <c r="A203" s="77"/>
      <c r="B203" s="77" t="s">
        <v>34</v>
      </c>
      <c r="C203" s="77" t="s">
        <v>416</v>
      </c>
      <c r="D203" s="27" t="s">
        <v>348</v>
      </c>
      <c r="E203" s="28">
        <v>98</v>
      </c>
      <c r="F203" s="26"/>
      <c r="G203" s="28">
        <v>98</v>
      </c>
      <c r="H203" s="29"/>
      <c r="I203" s="78"/>
      <c r="J203" s="29"/>
      <c r="K203" s="77"/>
      <c r="L203" s="29">
        <v>996.56</v>
      </c>
    </row>
    <row r="204" spans="1:82" ht="42.75" x14ac:dyDescent="0.2">
      <c r="A204" s="33"/>
      <c r="B204" s="33" t="s">
        <v>35</v>
      </c>
      <c r="C204" s="33" t="s">
        <v>417</v>
      </c>
      <c r="D204" s="34" t="s">
        <v>348</v>
      </c>
      <c r="E204" s="35">
        <v>58</v>
      </c>
      <c r="F204" s="36"/>
      <c r="G204" s="35">
        <v>58</v>
      </c>
      <c r="H204" s="37"/>
      <c r="I204" s="38"/>
      <c r="J204" s="37"/>
      <c r="K204" s="33"/>
      <c r="L204" s="37">
        <v>589.79999999999995</v>
      </c>
    </row>
    <row r="205" spans="1:82" ht="15" x14ac:dyDescent="0.2">
      <c r="C205" s="90" t="s">
        <v>399</v>
      </c>
      <c r="D205" s="90"/>
      <c r="E205" s="90"/>
      <c r="F205" s="90"/>
      <c r="G205" s="90"/>
      <c r="H205" s="90"/>
      <c r="I205" s="91">
        <v>85029.032258064501</v>
      </c>
      <c r="J205" s="91"/>
      <c r="K205" s="91">
        <v>2635.8999999999996</v>
      </c>
      <c r="L205" s="91"/>
      <c r="AD205">
        <v>7.5</v>
      </c>
      <c r="AE205">
        <v>4.4400000000000004</v>
      </c>
      <c r="AN205" s="39">
        <v>2635.8999999999996</v>
      </c>
      <c r="AO205">
        <v>0</v>
      </c>
      <c r="AQ205" t="s">
        <v>400</v>
      </c>
      <c r="AR205" s="39">
        <v>1016.9</v>
      </c>
      <c r="AT205">
        <v>0</v>
      </c>
      <c r="AV205" t="s">
        <v>400</v>
      </c>
      <c r="AW205" s="39">
        <v>32.64</v>
      </c>
      <c r="AZ205">
        <v>996.56</v>
      </c>
      <c r="BA205">
        <v>589.79999999999995</v>
      </c>
      <c r="CD205">
        <v>1</v>
      </c>
    </row>
    <row r="206" spans="1:82" ht="42.75" x14ac:dyDescent="0.2">
      <c r="A206" s="25" t="s">
        <v>54</v>
      </c>
      <c r="B206" s="77" t="s">
        <v>55</v>
      </c>
      <c r="C206" s="77" t="s">
        <v>56</v>
      </c>
      <c r="D206" s="27" t="s">
        <v>57</v>
      </c>
      <c r="E206" s="28">
        <v>0.62</v>
      </c>
      <c r="F206" s="26"/>
      <c r="G206" s="28">
        <v>0.62</v>
      </c>
      <c r="H206" s="29"/>
      <c r="I206" s="78"/>
      <c r="J206" s="29">
        <v>10925</v>
      </c>
      <c r="K206" s="77"/>
      <c r="L206" s="29">
        <v>6773.5</v>
      </c>
    </row>
    <row r="207" spans="1:82" x14ac:dyDescent="0.2">
      <c r="A207" s="42"/>
      <c r="B207" s="42"/>
      <c r="C207" s="43" t="s">
        <v>543</v>
      </c>
      <c r="D207" s="42"/>
      <c r="E207" s="42"/>
      <c r="F207" s="42"/>
      <c r="G207" s="42"/>
      <c r="H207" s="42"/>
      <c r="I207" s="42"/>
      <c r="J207" s="42"/>
      <c r="K207" s="42"/>
      <c r="L207" s="42"/>
    </row>
    <row r="208" spans="1:82" ht="15" x14ac:dyDescent="0.2">
      <c r="C208" s="90" t="s">
        <v>399</v>
      </c>
      <c r="D208" s="90"/>
      <c r="E208" s="90"/>
      <c r="F208" s="90"/>
      <c r="G208" s="90"/>
      <c r="H208" s="90"/>
      <c r="I208" s="91">
        <v>10925</v>
      </c>
      <c r="J208" s="91"/>
      <c r="K208" s="91">
        <v>6773.5</v>
      </c>
      <c r="L208" s="91"/>
      <c r="AD208">
        <v>0</v>
      </c>
      <c r="AE208">
        <v>0</v>
      </c>
      <c r="AN208" s="39">
        <v>6773.5</v>
      </c>
      <c r="AO208">
        <v>0</v>
      </c>
      <c r="AQ208" t="s">
        <v>400</v>
      </c>
      <c r="AR208">
        <v>0</v>
      </c>
      <c r="AT208">
        <v>0</v>
      </c>
      <c r="AV208" t="s">
        <v>400</v>
      </c>
      <c r="AW208" s="39">
        <v>6773.5</v>
      </c>
      <c r="AX208" s="39">
        <v>6773.5</v>
      </c>
      <c r="AZ208">
        <v>0</v>
      </c>
      <c r="BA208">
        <v>0</v>
      </c>
      <c r="CD208">
        <v>1</v>
      </c>
    </row>
    <row r="209" spans="1:83" ht="42.75" x14ac:dyDescent="0.2">
      <c r="A209" s="41" t="s">
        <v>58</v>
      </c>
      <c r="B209" s="33" t="s">
        <v>59</v>
      </c>
      <c r="C209" s="33" t="s">
        <v>60</v>
      </c>
      <c r="D209" s="34" t="s">
        <v>18</v>
      </c>
      <c r="E209" s="35">
        <v>6</v>
      </c>
      <c r="F209" s="36"/>
      <c r="G209" s="35">
        <v>6</v>
      </c>
      <c r="H209" s="37">
        <v>184.04</v>
      </c>
      <c r="I209" s="38">
        <v>1.28</v>
      </c>
      <c r="J209" s="37">
        <v>235.57</v>
      </c>
      <c r="K209" s="33"/>
      <c r="L209" s="37">
        <v>1413.42</v>
      </c>
    </row>
    <row r="210" spans="1:83" ht="15" x14ac:dyDescent="0.2">
      <c r="C210" s="90" t="s">
        <v>399</v>
      </c>
      <c r="D210" s="90"/>
      <c r="E210" s="90"/>
      <c r="F210" s="90"/>
      <c r="G210" s="90"/>
      <c r="H210" s="90"/>
      <c r="I210" s="91">
        <v>235.57000000000002</v>
      </c>
      <c r="J210" s="91"/>
      <c r="K210" s="91">
        <v>1413.42</v>
      </c>
      <c r="L210" s="91"/>
      <c r="AD210">
        <v>0</v>
      </c>
      <c r="AE210">
        <v>0</v>
      </c>
      <c r="AN210" s="39">
        <v>1413.42</v>
      </c>
      <c r="AO210">
        <v>0</v>
      </c>
      <c r="AQ210" t="s">
        <v>400</v>
      </c>
      <c r="AR210">
        <v>0</v>
      </c>
      <c r="AT210">
        <v>0</v>
      </c>
      <c r="AV210" t="s">
        <v>400</v>
      </c>
      <c r="AW210" s="39">
        <v>1413.42</v>
      </c>
      <c r="AZ210">
        <v>0</v>
      </c>
      <c r="BA210">
        <v>0</v>
      </c>
      <c r="CD210">
        <v>2</v>
      </c>
    </row>
    <row r="211" spans="1:83" ht="42.75" x14ac:dyDescent="0.2">
      <c r="A211" s="25" t="s">
        <v>61</v>
      </c>
      <c r="B211" s="77" t="s">
        <v>419</v>
      </c>
      <c r="C211" s="77" t="s">
        <v>47</v>
      </c>
      <c r="D211" s="27" t="s">
        <v>28</v>
      </c>
      <c r="E211" s="28">
        <v>0.31</v>
      </c>
      <c r="F211" s="26"/>
      <c r="G211" s="28">
        <v>0.31</v>
      </c>
      <c r="H211" s="29"/>
      <c r="I211" s="78"/>
      <c r="J211" s="29"/>
      <c r="K211" s="77"/>
      <c r="L211" s="29"/>
    </row>
    <row r="212" spans="1:83" x14ac:dyDescent="0.2">
      <c r="C212" s="30" t="s">
        <v>544</v>
      </c>
    </row>
    <row r="213" spans="1:83" ht="15" x14ac:dyDescent="0.2">
      <c r="A213" s="26"/>
      <c r="B213" s="28">
        <v>1</v>
      </c>
      <c r="C213" s="26" t="s">
        <v>394</v>
      </c>
      <c r="D213" s="27" t="s">
        <v>200</v>
      </c>
      <c r="E213" s="31"/>
      <c r="F213" s="28"/>
      <c r="G213" s="31">
        <v>7.1424000000000003</v>
      </c>
      <c r="H213" s="28"/>
      <c r="I213" s="28"/>
      <c r="J213" s="28"/>
      <c r="K213" s="28"/>
      <c r="L213" s="32">
        <v>1955.73</v>
      </c>
    </row>
    <row r="214" spans="1:83" ht="28.5" x14ac:dyDescent="0.2">
      <c r="A214" s="77"/>
      <c r="B214" s="77" t="s">
        <v>203</v>
      </c>
      <c r="C214" s="77" t="s">
        <v>204</v>
      </c>
      <c r="D214" s="27" t="s">
        <v>200</v>
      </c>
      <c r="E214" s="28">
        <v>23.04</v>
      </c>
      <c r="F214" s="26"/>
      <c r="G214" s="28">
        <v>7.1424000000000003</v>
      </c>
      <c r="H214" s="29"/>
      <c r="I214" s="78"/>
      <c r="J214" s="29">
        <v>273.82</v>
      </c>
      <c r="K214" s="77"/>
      <c r="L214" s="29">
        <v>1955.73</v>
      </c>
    </row>
    <row r="215" spans="1:83" ht="15" x14ac:dyDescent="0.2">
      <c r="A215" s="26"/>
      <c r="B215" s="28">
        <v>2</v>
      </c>
      <c r="C215" s="26" t="s">
        <v>408</v>
      </c>
      <c r="D215" s="27"/>
      <c r="E215" s="31"/>
      <c r="F215" s="28"/>
      <c r="G215" s="31"/>
      <c r="H215" s="28"/>
      <c r="I215" s="28"/>
      <c r="J215" s="28"/>
      <c r="K215" s="28"/>
      <c r="L215" s="32">
        <v>157.32999999999998</v>
      </c>
    </row>
    <row r="216" spans="1:83" ht="15" x14ac:dyDescent="0.2">
      <c r="A216" s="26"/>
      <c r="B216" s="28"/>
      <c r="C216" s="26" t="s">
        <v>412</v>
      </c>
      <c r="D216" s="27" t="s">
        <v>200</v>
      </c>
      <c r="E216" s="31"/>
      <c r="F216" s="28"/>
      <c r="G216" s="31">
        <v>3.3108</v>
      </c>
      <c r="H216" s="28"/>
      <c r="I216" s="28"/>
      <c r="J216" s="28"/>
      <c r="K216" s="28"/>
      <c r="L216" s="32">
        <v>40.700000000000003</v>
      </c>
      <c r="CE216">
        <v>1</v>
      </c>
    </row>
    <row r="217" spans="1:83" ht="28.5" x14ac:dyDescent="0.2">
      <c r="A217" s="77"/>
      <c r="B217" s="77" t="s">
        <v>218</v>
      </c>
      <c r="C217" s="77" t="s">
        <v>219</v>
      </c>
      <c r="D217" s="27" t="s">
        <v>216</v>
      </c>
      <c r="E217" s="28">
        <v>0.2</v>
      </c>
      <c r="F217" s="26"/>
      <c r="G217" s="28">
        <v>6.2E-2</v>
      </c>
      <c r="H217" s="29"/>
      <c r="I217" s="78"/>
      <c r="J217" s="29">
        <v>1482.53</v>
      </c>
      <c r="K217" s="77"/>
      <c r="L217" s="29">
        <v>91.92</v>
      </c>
    </row>
    <row r="218" spans="1:83" ht="28.5" x14ac:dyDescent="0.2">
      <c r="A218" s="77"/>
      <c r="B218" s="77" t="s">
        <v>220</v>
      </c>
      <c r="C218" s="77" t="s">
        <v>410</v>
      </c>
      <c r="D218" s="27" t="s">
        <v>200</v>
      </c>
      <c r="E218" s="28">
        <v>0.2</v>
      </c>
      <c r="F218" s="26"/>
      <c r="G218" s="28">
        <v>6.2E-2</v>
      </c>
      <c r="H218" s="29"/>
      <c r="I218" s="78"/>
      <c r="J218" s="29">
        <v>376.24</v>
      </c>
      <c r="K218" s="77"/>
      <c r="L218" s="29">
        <v>23.33</v>
      </c>
      <c r="CE218">
        <v>1</v>
      </c>
    </row>
    <row r="219" spans="1:83" ht="28.5" x14ac:dyDescent="0.2">
      <c r="A219" s="77"/>
      <c r="B219" s="77" t="s">
        <v>242</v>
      </c>
      <c r="C219" s="77" t="s">
        <v>243</v>
      </c>
      <c r="D219" s="27" t="s">
        <v>216</v>
      </c>
      <c r="E219" s="28">
        <v>5.14</v>
      </c>
      <c r="F219" s="26"/>
      <c r="G219" s="28">
        <v>1.5933999999999999</v>
      </c>
      <c r="H219" s="29">
        <v>1.75</v>
      </c>
      <c r="I219" s="78">
        <v>1.34</v>
      </c>
      <c r="J219" s="29">
        <v>2.35</v>
      </c>
      <c r="K219" s="77"/>
      <c r="L219" s="29">
        <v>3.74</v>
      </c>
    </row>
    <row r="220" spans="1:83" ht="28.5" x14ac:dyDescent="0.2">
      <c r="A220" s="77"/>
      <c r="B220" s="77" t="s">
        <v>244</v>
      </c>
      <c r="C220" s="77" t="s">
        <v>245</v>
      </c>
      <c r="D220" s="27" t="s">
        <v>216</v>
      </c>
      <c r="E220" s="28">
        <v>5.14</v>
      </c>
      <c r="F220" s="26"/>
      <c r="G220" s="28">
        <v>1.5933999999999999</v>
      </c>
      <c r="H220" s="29">
        <v>13.44</v>
      </c>
      <c r="I220" s="78">
        <v>1.29</v>
      </c>
      <c r="J220" s="29">
        <v>17.34</v>
      </c>
      <c r="K220" s="77"/>
      <c r="L220" s="29">
        <v>27.63</v>
      </c>
    </row>
    <row r="221" spans="1:83" ht="28.5" x14ac:dyDescent="0.2">
      <c r="A221" s="77"/>
      <c r="B221" s="77" t="s">
        <v>246</v>
      </c>
      <c r="C221" s="77" t="s">
        <v>247</v>
      </c>
      <c r="D221" s="27" t="s">
        <v>216</v>
      </c>
      <c r="E221" s="28">
        <v>0.2</v>
      </c>
      <c r="F221" s="26"/>
      <c r="G221" s="28">
        <v>6.2E-2</v>
      </c>
      <c r="H221" s="29"/>
      <c r="I221" s="78"/>
      <c r="J221" s="29">
        <v>548.96</v>
      </c>
      <c r="K221" s="77"/>
      <c r="L221" s="29">
        <v>34.04</v>
      </c>
    </row>
    <row r="222" spans="1:83" ht="28.5" x14ac:dyDescent="0.2">
      <c r="A222" s="77"/>
      <c r="B222" s="77" t="s">
        <v>225</v>
      </c>
      <c r="C222" s="77" t="s">
        <v>411</v>
      </c>
      <c r="D222" s="27" t="s">
        <v>200</v>
      </c>
      <c r="E222" s="28">
        <v>0.2</v>
      </c>
      <c r="F222" s="26"/>
      <c r="G222" s="28">
        <v>6.2E-2</v>
      </c>
      <c r="H222" s="29"/>
      <c r="I222" s="78"/>
      <c r="J222" s="29">
        <v>280.08999999999997</v>
      </c>
      <c r="K222" s="77"/>
      <c r="L222" s="29">
        <v>17.37</v>
      </c>
      <c r="CE222">
        <v>1</v>
      </c>
    </row>
    <row r="223" spans="1:83" ht="15" x14ac:dyDescent="0.2">
      <c r="A223" s="26"/>
      <c r="B223" s="28">
        <v>4</v>
      </c>
      <c r="C223" s="26" t="s">
        <v>404</v>
      </c>
      <c r="D223" s="27"/>
      <c r="E223" s="31"/>
      <c r="F223" s="28"/>
      <c r="G223" s="31"/>
      <c r="H223" s="28"/>
      <c r="I223" s="28"/>
      <c r="J223" s="28"/>
      <c r="K223" s="28"/>
      <c r="L223" s="32">
        <v>235.57000000000002</v>
      </c>
    </row>
    <row r="224" spans="1:83" ht="57" x14ac:dyDescent="0.2">
      <c r="A224" s="77"/>
      <c r="B224" s="77" t="s">
        <v>209</v>
      </c>
      <c r="C224" s="77" t="s">
        <v>210</v>
      </c>
      <c r="D224" s="27" t="s">
        <v>211</v>
      </c>
      <c r="E224" s="28">
        <v>9.6000000000000002E-2</v>
      </c>
      <c r="F224" s="26"/>
      <c r="G224" s="28">
        <v>2.9760000000000002E-2</v>
      </c>
      <c r="H224" s="29">
        <v>37.71</v>
      </c>
      <c r="I224" s="78">
        <v>1.45</v>
      </c>
      <c r="J224" s="29">
        <v>54.68</v>
      </c>
      <c r="K224" s="77"/>
      <c r="L224" s="29">
        <v>1.63</v>
      </c>
    </row>
    <row r="225" spans="1:83" ht="28.5" x14ac:dyDescent="0.2">
      <c r="A225" s="77"/>
      <c r="B225" s="77" t="s">
        <v>248</v>
      </c>
      <c r="C225" s="77" t="s">
        <v>249</v>
      </c>
      <c r="D225" s="27" t="s">
        <v>81</v>
      </c>
      <c r="E225" s="28">
        <v>0.5</v>
      </c>
      <c r="F225" s="26"/>
      <c r="G225" s="28">
        <v>0.155</v>
      </c>
      <c r="H225" s="29">
        <v>931.11</v>
      </c>
      <c r="I225" s="78">
        <v>1.61</v>
      </c>
      <c r="J225" s="29">
        <v>1499.09</v>
      </c>
      <c r="K225" s="77"/>
      <c r="L225" s="29">
        <v>232.36</v>
      </c>
    </row>
    <row r="226" spans="1:83" ht="14.25" x14ac:dyDescent="0.2">
      <c r="A226" s="77"/>
      <c r="B226" s="77" t="s">
        <v>250</v>
      </c>
      <c r="C226" s="33" t="s">
        <v>251</v>
      </c>
      <c r="D226" s="34" t="s">
        <v>141</v>
      </c>
      <c r="E226" s="35">
        <v>6.0000000000000002E-5</v>
      </c>
      <c r="F226" s="36"/>
      <c r="G226" s="35">
        <v>1.8600000000000001E-5</v>
      </c>
      <c r="H226" s="37">
        <v>82698.14</v>
      </c>
      <c r="I226" s="38">
        <v>1.03</v>
      </c>
      <c r="J226" s="37">
        <v>85179.08</v>
      </c>
      <c r="K226" s="33"/>
      <c r="L226" s="37">
        <v>1.58</v>
      </c>
    </row>
    <row r="227" spans="1:83" ht="15" x14ac:dyDescent="0.2">
      <c r="A227" s="77"/>
      <c r="B227" s="77"/>
      <c r="C227" s="76" t="s">
        <v>395</v>
      </c>
      <c r="D227" s="27"/>
      <c r="E227" s="28"/>
      <c r="F227" s="26"/>
      <c r="G227" s="28"/>
      <c r="H227" s="29"/>
      <c r="I227" s="78"/>
      <c r="J227" s="29"/>
      <c r="K227" s="77"/>
      <c r="L227" s="29">
        <v>2389.33</v>
      </c>
    </row>
    <row r="228" spans="1:83" ht="14.25" x14ac:dyDescent="0.2">
      <c r="A228" s="77"/>
      <c r="B228" s="77"/>
      <c r="C228" s="77" t="s">
        <v>396</v>
      </c>
      <c r="D228" s="27"/>
      <c r="E228" s="28"/>
      <c r="F228" s="26"/>
      <c r="G228" s="28"/>
      <c r="H228" s="29"/>
      <c r="I228" s="78"/>
      <c r="J228" s="29"/>
      <c r="K228" s="77"/>
      <c r="L228" s="29">
        <v>1996.43</v>
      </c>
    </row>
    <row r="229" spans="1:83" ht="28.5" x14ac:dyDescent="0.2">
      <c r="A229" s="77"/>
      <c r="B229" s="77" t="s">
        <v>19</v>
      </c>
      <c r="C229" s="77" t="s">
        <v>405</v>
      </c>
      <c r="D229" s="27" t="s">
        <v>348</v>
      </c>
      <c r="E229" s="28">
        <v>97</v>
      </c>
      <c r="F229" s="26"/>
      <c r="G229" s="28">
        <v>97</v>
      </c>
      <c r="H229" s="29"/>
      <c r="I229" s="78"/>
      <c r="J229" s="29"/>
      <c r="K229" s="77"/>
      <c r="L229" s="29">
        <v>1936.54</v>
      </c>
    </row>
    <row r="230" spans="1:83" ht="28.5" x14ac:dyDescent="0.2">
      <c r="A230" s="33"/>
      <c r="B230" s="33" t="s">
        <v>20</v>
      </c>
      <c r="C230" s="33" t="s">
        <v>406</v>
      </c>
      <c r="D230" s="34" t="s">
        <v>348</v>
      </c>
      <c r="E230" s="35">
        <v>51</v>
      </c>
      <c r="F230" s="36"/>
      <c r="G230" s="35">
        <v>51</v>
      </c>
      <c r="H230" s="37"/>
      <c r="I230" s="38"/>
      <c r="J230" s="37"/>
      <c r="K230" s="33"/>
      <c r="L230" s="37">
        <v>1018.18</v>
      </c>
    </row>
    <row r="231" spans="1:83" ht="15" x14ac:dyDescent="0.2">
      <c r="C231" s="90" t="s">
        <v>399</v>
      </c>
      <c r="D231" s="90"/>
      <c r="E231" s="90"/>
      <c r="F231" s="90"/>
      <c r="G231" s="90"/>
      <c r="H231" s="90"/>
      <c r="I231" s="91">
        <v>17238.870967741936</v>
      </c>
      <c r="J231" s="91"/>
      <c r="K231" s="91">
        <v>5344.05</v>
      </c>
      <c r="L231" s="91"/>
      <c r="AD231">
        <v>279.69</v>
      </c>
      <c r="AE231">
        <v>147.05000000000001</v>
      </c>
      <c r="AN231" s="39">
        <v>5344.05</v>
      </c>
      <c r="AO231" s="39">
        <v>157.32999999999998</v>
      </c>
      <c r="AQ231" t="s">
        <v>400</v>
      </c>
      <c r="AR231" s="39">
        <v>1955.73</v>
      </c>
      <c r="AT231" s="39">
        <v>40.700000000000003</v>
      </c>
      <c r="AV231" t="s">
        <v>400</v>
      </c>
      <c r="AW231" s="39">
        <v>235.57000000000002</v>
      </c>
      <c r="AZ231">
        <v>1936.54</v>
      </c>
      <c r="BA231">
        <v>1018.18</v>
      </c>
      <c r="CD231">
        <v>2</v>
      </c>
    </row>
    <row r="232" spans="1:83" ht="42.75" x14ac:dyDescent="0.2">
      <c r="A232" s="41" t="s">
        <v>62</v>
      </c>
      <c r="B232" s="33" t="s">
        <v>49</v>
      </c>
      <c r="C232" s="33" t="s">
        <v>50</v>
      </c>
      <c r="D232" s="34" t="s">
        <v>39</v>
      </c>
      <c r="E232" s="35">
        <v>33</v>
      </c>
      <c r="F232" s="36"/>
      <c r="G232" s="35">
        <v>33</v>
      </c>
      <c r="H232" s="37"/>
      <c r="I232" s="38"/>
      <c r="J232" s="37">
        <v>1720</v>
      </c>
      <c r="K232" s="33"/>
      <c r="L232" s="37">
        <v>56760</v>
      </c>
    </row>
    <row r="233" spans="1:83" ht="15" x14ac:dyDescent="0.2">
      <c r="C233" s="90" t="s">
        <v>399</v>
      </c>
      <c r="D233" s="90"/>
      <c r="E233" s="90"/>
      <c r="F233" s="90"/>
      <c r="G233" s="90"/>
      <c r="H233" s="90"/>
      <c r="I233" s="91">
        <v>1720</v>
      </c>
      <c r="J233" s="91"/>
      <c r="K233" s="91">
        <v>56760</v>
      </c>
      <c r="L233" s="91"/>
      <c r="AD233">
        <v>0</v>
      </c>
      <c r="AE233">
        <v>0</v>
      </c>
      <c r="AN233" s="39">
        <v>56760</v>
      </c>
      <c r="AO233">
        <v>0</v>
      </c>
      <c r="AQ233" t="s">
        <v>400</v>
      </c>
      <c r="AR233">
        <v>0</v>
      </c>
      <c r="AT233">
        <v>0</v>
      </c>
      <c r="AV233" t="s">
        <v>400</v>
      </c>
      <c r="AW233" s="39">
        <v>56760</v>
      </c>
      <c r="AX233" s="39">
        <v>56760</v>
      </c>
      <c r="AZ233">
        <v>0</v>
      </c>
      <c r="BA233">
        <v>0</v>
      </c>
      <c r="CD233">
        <v>1</v>
      </c>
    </row>
    <row r="234" spans="1:83" ht="42.75" x14ac:dyDescent="0.2">
      <c r="A234" s="25" t="s">
        <v>63</v>
      </c>
      <c r="B234" s="77" t="s">
        <v>421</v>
      </c>
      <c r="C234" s="77" t="s">
        <v>64</v>
      </c>
      <c r="D234" s="27" t="s">
        <v>28</v>
      </c>
      <c r="E234" s="28">
        <v>2.64</v>
      </c>
      <c r="F234" s="26"/>
      <c r="G234" s="28">
        <v>2.64</v>
      </c>
      <c r="H234" s="29"/>
      <c r="I234" s="78"/>
      <c r="J234" s="29"/>
      <c r="K234" s="77"/>
      <c r="L234" s="29"/>
    </row>
    <row r="235" spans="1:83" x14ac:dyDescent="0.2">
      <c r="C235" s="30" t="s">
        <v>545</v>
      </c>
    </row>
    <row r="236" spans="1:83" ht="15" x14ac:dyDescent="0.2">
      <c r="A236" s="26"/>
      <c r="B236" s="28">
        <v>1</v>
      </c>
      <c r="C236" s="26" t="s">
        <v>394</v>
      </c>
      <c r="D236" s="27" t="s">
        <v>200</v>
      </c>
      <c r="E236" s="31"/>
      <c r="F236" s="28"/>
      <c r="G236" s="31">
        <v>46.041600000000003</v>
      </c>
      <c r="H236" s="28"/>
      <c r="I236" s="28"/>
      <c r="J236" s="28"/>
      <c r="K236" s="28"/>
      <c r="L236" s="32">
        <v>12607.11</v>
      </c>
    </row>
    <row r="237" spans="1:83" ht="28.5" x14ac:dyDescent="0.2">
      <c r="A237" s="77"/>
      <c r="B237" s="77" t="s">
        <v>203</v>
      </c>
      <c r="C237" s="77" t="s">
        <v>204</v>
      </c>
      <c r="D237" s="27" t="s">
        <v>200</v>
      </c>
      <c r="E237" s="28">
        <v>17.440000000000001</v>
      </c>
      <c r="F237" s="26"/>
      <c r="G237" s="28">
        <v>46.041600000000003</v>
      </c>
      <c r="H237" s="29"/>
      <c r="I237" s="78"/>
      <c r="J237" s="29">
        <v>273.82</v>
      </c>
      <c r="K237" s="77"/>
      <c r="L237" s="29">
        <v>12607.11</v>
      </c>
    </row>
    <row r="238" spans="1:83" ht="15" x14ac:dyDescent="0.2">
      <c r="A238" s="26"/>
      <c r="B238" s="28">
        <v>2</v>
      </c>
      <c r="C238" s="26" t="s">
        <v>408</v>
      </c>
      <c r="D238" s="27"/>
      <c r="E238" s="31"/>
      <c r="F238" s="28"/>
      <c r="G238" s="31"/>
      <c r="H238" s="28"/>
      <c r="I238" s="28"/>
      <c r="J238" s="28"/>
      <c r="K238" s="28"/>
      <c r="L238" s="32">
        <v>7285.7099999999982</v>
      </c>
    </row>
    <row r="239" spans="1:83" ht="15" x14ac:dyDescent="0.2">
      <c r="A239" s="26"/>
      <c r="B239" s="28"/>
      <c r="C239" s="26" t="s">
        <v>412</v>
      </c>
      <c r="D239" s="27" t="s">
        <v>200</v>
      </c>
      <c r="E239" s="31"/>
      <c r="F239" s="28"/>
      <c r="G239" s="31">
        <v>27.9312</v>
      </c>
      <c r="H239" s="28"/>
      <c r="I239" s="28"/>
      <c r="J239" s="28"/>
      <c r="K239" s="28"/>
      <c r="L239" s="32">
        <v>2287.1799999999998</v>
      </c>
      <c r="CE239">
        <v>1</v>
      </c>
    </row>
    <row r="240" spans="1:83" ht="28.5" x14ac:dyDescent="0.2">
      <c r="A240" s="77"/>
      <c r="B240" s="77" t="s">
        <v>218</v>
      </c>
      <c r="C240" s="77" t="s">
        <v>219</v>
      </c>
      <c r="D240" s="27" t="s">
        <v>216</v>
      </c>
      <c r="E240" s="28">
        <v>1.32</v>
      </c>
      <c r="F240" s="26"/>
      <c r="G240" s="28">
        <v>3.4847999999999999</v>
      </c>
      <c r="H240" s="29"/>
      <c r="I240" s="78"/>
      <c r="J240" s="29">
        <v>1482.53</v>
      </c>
      <c r="K240" s="77"/>
      <c r="L240" s="29">
        <v>5166.32</v>
      </c>
    </row>
    <row r="241" spans="1:83" ht="28.5" x14ac:dyDescent="0.2">
      <c r="A241" s="77"/>
      <c r="B241" s="77" t="s">
        <v>220</v>
      </c>
      <c r="C241" s="77" t="s">
        <v>410</v>
      </c>
      <c r="D241" s="27" t="s">
        <v>200</v>
      </c>
      <c r="E241" s="28">
        <v>1.32</v>
      </c>
      <c r="F241" s="26"/>
      <c r="G241" s="28">
        <v>3.4847999999999999</v>
      </c>
      <c r="H241" s="29"/>
      <c r="I241" s="78"/>
      <c r="J241" s="29">
        <v>376.24</v>
      </c>
      <c r="K241" s="77"/>
      <c r="L241" s="29">
        <v>1311.12</v>
      </c>
      <c r="CE241">
        <v>1</v>
      </c>
    </row>
    <row r="242" spans="1:83" ht="28.5" x14ac:dyDescent="0.2">
      <c r="A242" s="77"/>
      <c r="B242" s="77" t="s">
        <v>242</v>
      </c>
      <c r="C242" s="77" t="s">
        <v>243</v>
      </c>
      <c r="D242" s="27" t="s">
        <v>216</v>
      </c>
      <c r="E242" s="28">
        <v>3.97</v>
      </c>
      <c r="F242" s="26"/>
      <c r="G242" s="28">
        <v>10.4808</v>
      </c>
      <c r="H242" s="29">
        <v>1.75</v>
      </c>
      <c r="I242" s="78">
        <v>1.34</v>
      </c>
      <c r="J242" s="29">
        <v>2.35</v>
      </c>
      <c r="K242" s="77"/>
      <c r="L242" s="29">
        <v>24.63</v>
      </c>
    </row>
    <row r="243" spans="1:83" ht="28.5" x14ac:dyDescent="0.2">
      <c r="A243" s="77"/>
      <c r="B243" s="77" t="s">
        <v>244</v>
      </c>
      <c r="C243" s="77" t="s">
        <v>245</v>
      </c>
      <c r="D243" s="27" t="s">
        <v>216</v>
      </c>
      <c r="E243" s="28">
        <v>3.97</v>
      </c>
      <c r="F243" s="26"/>
      <c r="G243" s="28">
        <v>10.4808</v>
      </c>
      <c r="H243" s="29">
        <v>13.44</v>
      </c>
      <c r="I243" s="78">
        <v>1.29</v>
      </c>
      <c r="J243" s="29">
        <v>17.34</v>
      </c>
      <c r="K243" s="77"/>
      <c r="L243" s="29">
        <v>181.74</v>
      </c>
    </row>
    <row r="244" spans="1:83" ht="28.5" x14ac:dyDescent="0.2">
      <c r="A244" s="77"/>
      <c r="B244" s="77" t="s">
        <v>246</v>
      </c>
      <c r="C244" s="77" t="s">
        <v>247</v>
      </c>
      <c r="D244" s="27" t="s">
        <v>216</v>
      </c>
      <c r="E244" s="28">
        <v>1.32</v>
      </c>
      <c r="F244" s="26"/>
      <c r="G244" s="28">
        <v>3.4847999999999999</v>
      </c>
      <c r="H244" s="29"/>
      <c r="I244" s="78"/>
      <c r="J244" s="29">
        <v>548.96</v>
      </c>
      <c r="K244" s="77"/>
      <c r="L244" s="29">
        <v>1913.02</v>
      </c>
    </row>
    <row r="245" spans="1:83" ht="28.5" x14ac:dyDescent="0.2">
      <c r="A245" s="77"/>
      <c r="B245" s="77" t="s">
        <v>225</v>
      </c>
      <c r="C245" s="77" t="s">
        <v>411</v>
      </c>
      <c r="D245" s="27" t="s">
        <v>200</v>
      </c>
      <c r="E245" s="28">
        <v>1.32</v>
      </c>
      <c r="F245" s="26"/>
      <c r="G245" s="28">
        <v>3.4847999999999999</v>
      </c>
      <c r="H245" s="29"/>
      <c r="I245" s="78"/>
      <c r="J245" s="29">
        <v>280.08999999999997</v>
      </c>
      <c r="K245" s="77"/>
      <c r="L245" s="29">
        <v>976.06</v>
      </c>
      <c r="CE245">
        <v>1</v>
      </c>
    </row>
    <row r="246" spans="1:83" ht="15" x14ac:dyDescent="0.2">
      <c r="A246" s="26"/>
      <c r="B246" s="28">
        <v>4</v>
      </c>
      <c r="C246" s="26" t="s">
        <v>404</v>
      </c>
      <c r="D246" s="27"/>
      <c r="E246" s="31"/>
      <c r="F246" s="28"/>
      <c r="G246" s="31"/>
      <c r="H246" s="28"/>
      <c r="I246" s="28"/>
      <c r="J246" s="28"/>
      <c r="K246" s="28"/>
      <c r="L246" s="32">
        <v>1752.64</v>
      </c>
    </row>
    <row r="247" spans="1:83" ht="57" x14ac:dyDescent="0.2">
      <c r="A247" s="77"/>
      <c r="B247" s="77" t="s">
        <v>209</v>
      </c>
      <c r="C247" s="77" t="s">
        <v>210</v>
      </c>
      <c r="D247" s="27" t="s">
        <v>211</v>
      </c>
      <c r="E247" s="28">
        <v>9.6000000000000002E-2</v>
      </c>
      <c r="F247" s="26"/>
      <c r="G247" s="28">
        <v>0.25344</v>
      </c>
      <c r="H247" s="29">
        <v>37.71</v>
      </c>
      <c r="I247" s="78">
        <v>1.45</v>
      </c>
      <c r="J247" s="29">
        <v>54.68</v>
      </c>
      <c r="K247" s="77"/>
      <c r="L247" s="29">
        <v>13.86</v>
      </c>
    </row>
    <row r="248" spans="1:83" ht="42.75" x14ac:dyDescent="0.2">
      <c r="A248" s="77"/>
      <c r="B248" s="77" t="s">
        <v>258</v>
      </c>
      <c r="C248" s="77" t="s">
        <v>259</v>
      </c>
      <c r="D248" s="27" t="s">
        <v>141</v>
      </c>
      <c r="E248" s="28">
        <v>1E-3</v>
      </c>
      <c r="F248" s="26"/>
      <c r="G248" s="28">
        <v>2.64E-3</v>
      </c>
      <c r="H248" s="29">
        <v>70310.45</v>
      </c>
      <c r="I248" s="78">
        <v>0.91</v>
      </c>
      <c r="J248" s="29">
        <v>63982.51</v>
      </c>
      <c r="K248" s="77"/>
      <c r="L248" s="29">
        <v>168.91</v>
      </c>
    </row>
    <row r="249" spans="1:83" ht="57" x14ac:dyDescent="0.2">
      <c r="A249" s="77"/>
      <c r="B249" s="77" t="s">
        <v>260</v>
      </c>
      <c r="C249" s="77" t="s">
        <v>261</v>
      </c>
      <c r="D249" s="27" t="s">
        <v>141</v>
      </c>
      <c r="E249" s="28">
        <v>0.01</v>
      </c>
      <c r="F249" s="26"/>
      <c r="G249" s="28">
        <v>2.64E-2</v>
      </c>
      <c r="H249" s="29"/>
      <c r="I249" s="78"/>
      <c r="J249" s="29">
        <v>56297.83</v>
      </c>
      <c r="K249" s="77"/>
      <c r="L249" s="29">
        <v>1486.26</v>
      </c>
    </row>
    <row r="250" spans="1:83" ht="28.5" x14ac:dyDescent="0.2">
      <c r="A250" s="77"/>
      <c r="B250" s="77" t="s">
        <v>262</v>
      </c>
      <c r="C250" s="77" t="s">
        <v>263</v>
      </c>
      <c r="D250" s="27" t="s">
        <v>81</v>
      </c>
      <c r="E250" s="28">
        <v>0.25</v>
      </c>
      <c r="F250" s="26"/>
      <c r="G250" s="28">
        <v>0.66</v>
      </c>
      <c r="H250" s="29">
        <v>79.88</v>
      </c>
      <c r="I250" s="78">
        <v>1.33</v>
      </c>
      <c r="J250" s="29">
        <v>106.24</v>
      </c>
      <c r="K250" s="77"/>
      <c r="L250" s="29">
        <v>70.12</v>
      </c>
    </row>
    <row r="251" spans="1:83" ht="14.25" x14ac:dyDescent="0.2">
      <c r="A251" s="77"/>
      <c r="B251" s="77" t="s">
        <v>250</v>
      </c>
      <c r="C251" s="33" t="s">
        <v>251</v>
      </c>
      <c r="D251" s="34" t="s">
        <v>141</v>
      </c>
      <c r="E251" s="35">
        <v>6.0000000000000002E-5</v>
      </c>
      <c r="F251" s="36"/>
      <c r="G251" s="35">
        <v>1.584E-4</v>
      </c>
      <c r="H251" s="37">
        <v>82698.14</v>
      </c>
      <c r="I251" s="38">
        <v>1.03</v>
      </c>
      <c r="J251" s="37">
        <v>85179.08</v>
      </c>
      <c r="K251" s="33"/>
      <c r="L251" s="37">
        <v>13.49</v>
      </c>
    </row>
    <row r="252" spans="1:83" ht="15" x14ac:dyDescent="0.2">
      <c r="A252" s="77"/>
      <c r="B252" s="77"/>
      <c r="C252" s="76" t="s">
        <v>395</v>
      </c>
      <c r="D252" s="27"/>
      <c r="E252" s="28"/>
      <c r="F252" s="26"/>
      <c r="G252" s="28"/>
      <c r="H252" s="29"/>
      <c r="I252" s="78"/>
      <c r="J252" s="29"/>
      <c r="K252" s="77"/>
      <c r="L252" s="29">
        <v>23932.639999999999</v>
      </c>
    </row>
    <row r="253" spans="1:83" ht="14.25" x14ac:dyDescent="0.2">
      <c r="A253" s="77"/>
      <c r="B253" s="77"/>
      <c r="C253" s="77" t="s">
        <v>396</v>
      </c>
      <c r="D253" s="27"/>
      <c r="E253" s="28"/>
      <c r="F253" s="26"/>
      <c r="G253" s="28"/>
      <c r="H253" s="29"/>
      <c r="I253" s="78"/>
      <c r="J253" s="29"/>
      <c r="K253" s="77"/>
      <c r="L253" s="29">
        <v>14894.29</v>
      </c>
    </row>
    <row r="254" spans="1:83" ht="28.5" x14ac:dyDescent="0.2">
      <c r="A254" s="77"/>
      <c r="B254" s="77" t="s">
        <v>19</v>
      </c>
      <c r="C254" s="77" t="s">
        <v>405</v>
      </c>
      <c r="D254" s="27" t="s">
        <v>348</v>
      </c>
      <c r="E254" s="28">
        <v>97</v>
      </c>
      <c r="F254" s="26"/>
      <c r="G254" s="28">
        <v>97</v>
      </c>
      <c r="H254" s="29"/>
      <c r="I254" s="78"/>
      <c r="J254" s="29"/>
      <c r="K254" s="77"/>
      <c r="L254" s="29">
        <v>14447.46</v>
      </c>
    </row>
    <row r="255" spans="1:83" ht="28.5" x14ac:dyDescent="0.2">
      <c r="A255" s="33"/>
      <c r="B255" s="33" t="s">
        <v>20</v>
      </c>
      <c r="C255" s="33" t="s">
        <v>406</v>
      </c>
      <c r="D255" s="34" t="s">
        <v>348</v>
      </c>
      <c r="E255" s="35">
        <v>51</v>
      </c>
      <c r="F255" s="36"/>
      <c r="G255" s="35">
        <v>51</v>
      </c>
      <c r="H255" s="37"/>
      <c r="I255" s="38"/>
      <c r="J255" s="37"/>
      <c r="K255" s="33"/>
      <c r="L255" s="37">
        <v>7596.09</v>
      </c>
    </row>
    <row r="256" spans="1:83" ht="15" x14ac:dyDescent="0.2">
      <c r="C256" s="90" t="s">
        <v>399</v>
      </c>
      <c r="D256" s="90"/>
      <c r="E256" s="90"/>
      <c r="F256" s="90"/>
      <c r="G256" s="90"/>
      <c r="H256" s="90"/>
      <c r="I256" s="91">
        <v>17415.22348484848</v>
      </c>
      <c r="J256" s="91"/>
      <c r="K256" s="91">
        <v>45976.189999999995</v>
      </c>
      <c r="L256" s="91"/>
      <c r="AD256">
        <v>2381.92</v>
      </c>
      <c r="AE256">
        <v>1252.3499999999999</v>
      </c>
      <c r="AN256" s="39">
        <v>45976.189999999995</v>
      </c>
      <c r="AO256" s="39">
        <v>7285.7099999999982</v>
      </c>
      <c r="AQ256" t="s">
        <v>400</v>
      </c>
      <c r="AR256" s="39">
        <v>12607.11</v>
      </c>
      <c r="AT256" s="39">
        <v>2287.1799999999998</v>
      </c>
      <c r="AV256" t="s">
        <v>400</v>
      </c>
      <c r="AW256" s="39">
        <v>1752.64</v>
      </c>
      <c r="AZ256">
        <v>14447.46</v>
      </c>
      <c r="BA256">
        <v>7596.09</v>
      </c>
      <c r="CD256">
        <v>2</v>
      </c>
    </row>
    <row r="257" spans="1:83" ht="42.75" x14ac:dyDescent="0.2">
      <c r="A257" s="41" t="s">
        <v>65</v>
      </c>
      <c r="B257" s="33" t="s">
        <v>49</v>
      </c>
      <c r="C257" s="33" t="s">
        <v>50</v>
      </c>
      <c r="D257" s="34" t="s">
        <v>39</v>
      </c>
      <c r="E257" s="35">
        <v>278</v>
      </c>
      <c r="F257" s="36"/>
      <c r="G257" s="35">
        <v>278</v>
      </c>
      <c r="H257" s="37"/>
      <c r="I257" s="38"/>
      <c r="J257" s="37">
        <v>1720</v>
      </c>
      <c r="K257" s="33"/>
      <c r="L257" s="37">
        <v>478160</v>
      </c>
    </row>
    <row r="258" spans="1:83" ht="15" x14ac:dyDescent="0.2">
      <c r="C258" s="90" t="s">
        <v>399</v>
      </c>
      <c r="D258" s="90"/>
      <c r="E258" s="90"/>
      <c r="F258" s="90"/>
      <c r="G258" s="90"/>
      <c r="H258" s="90"/>
      <c r="I258" s="91">
        <v>1720</v>
      </c>
      <c r="J258" s="91"/>
      <c r="K258" s="91">
        <v>478160</v>
      </c>
      <c r="L258" s="91"/>
      <c r="AD258">
        <v>0</v>
      </c>
      <c r="AE258">
        <v>0</v>
      </c>
      <c r="AN258" s="39">
        <v>478160</v>
      </c>
      <c r="AO258">
        <v>0</v>
      </c>
      <c r="AQ258" t="s">
        <v>400</v>
      </c>
      <c r="AR258">
        <v>0</v>
      </c>
      <c r="AT258">
        <v>0</v>
      </c>
      <c r="AV258" t="s">
        <v>400</v>
      </c>
      <c r="AW258" s="39">
        <v>478160</v>
      </c>
      <c r="AX258" s="39">
        <v>478160</v>
      </c>
      <c r="AZ258">
        <v>0</v>
      </c>
      <c r="BA258">
        <v>0</v>
      </c>
      <c r="CD258">
        <v>1</v>
      </c>
    </row>
    <row r="259" spans="1:83" ht="28.5" x14ac:dyDescent="0.2">
      <c r="A259" s="25" t="s">
        <v>66</v>
      </c>
      <c r="B259" s="77" t="s">
        <v>422</v>
      </c>
      <c r="C259" s="77" t="s">
        <v>67</v>
      </c>
      <c r="D259" s="27" t="s">
        <v>28</v>
      </c>
      <c r="E259" s="28">
        <v>2.64</v>
      </c>
      <c r="F259" s="26"/>
      <c r="G259" s="28">
        <v>2.64</v>
      </c>
      <c r="H259" s="29"/>
      <c r="I259" s="78"/>
      <c r="J259" s="29"/>
      <c r="K259" s="77"/>
      <c r="L259" s="29"/>
    </row>
    <row r="260" spans="1:83" x14ac:dyDescent="0.2">
      <c r="C260" s="30" t="s">
        <v>545</v>
      </c>
    </row>
    <row r="261" spans="1:83" ht="15" x14ac:dyDescent="0.2">
      <c r="A261" s="26"/>
      <c r="B261" s="28">
        <v>1</v>
      </c>
      <c r="C261" s="26" t="s">
        <v>394</v>
      </c>
      <c r="D261" s="27" t="s">
        <v>200</v>
      </c>
      <c r="E261" s="31"/>
      <c r="F261" s="28"/>
      <c r="G261" s="31">
        <v>15.153600000000001</v>
      </c>
      <c r="H261" s="28"/>
      <c r="I261" s="28"/>
      <c r="J261" s="28"/>
      <c r="K261" s="28"/>
      <c r="L261" s="32">
        <v>4149.3599999999997</v>
      </c>
    </row>
    <row r="262" spans="1:83" ht="28.5" x14ac:dyDescent="0.2">
      <c r="A262" s="77"/>
      <c r="B262" s="77" t="s">
        <v>203</v>
      </c>
      <c r="C262" s="77" t="s">
        <v>204</v>
      </c>
      <c r="D262" s="27" t="s">
        <v>200</v>
      </c>
      <c r="E262" s="28">
        <v>5.74</v>
      </c>
      <c r="F262" s="26"/>
      <c r="G262" s="28">
        <v>15.153600000000001</v>
      </c>
      <c r="H262" s="29"/>
      <c r="I262" s="78"/>
      <c r="J262" s="29">
        <v>273.82</v>
      </c>
      <c r="K262" s="77"/>
      <c r="L262" s="29">
        <v>4149.3599999999997</v>
      </c>
    </row>
    <row r="263" spans="1:83" ht="15" x14ac:dyDescent="0.2">
      <c r="A263" s="26"/>
      <c r="B263" s="28">
        <v>2</v>
      </c>
      <c r="C263" s="26" t="s">
        <v>408</v>
      </c>
      <c r="D263" s="27"/>
      <c r="E263" s="31"/>
      <c r="F263" s="28"/>
      <c r="G263" s="31"/>
      <c r="H263" s="28"/>
      <c r="I263" s="28"/>
      <c r="J263" s="28"/>
      <c r="K263" s="28"/>
      <c r="L263" s="32">
        <v>10297.220000000001</v>
      </c>
    </row>
    <row r="264" spans="1:83" ht="15" x14ac:dyDescent="0.2">
      <c r="A264" s="26"/>
      <c r="B264" s="28"/>
      <c r="C264" s="26" t="s">
        <v>412</v>
      </c>
      <c r="D264" s="27" t="s">
        <v>200</v>
      </c>
      <c r="E264" s="31"/>
      <c r="F264" s="28"/>
      <c r="G264" s="31">
        <v>10.137600000000001</v>
      </c>
      <c r="H264" s="28"/>
      <c r="I264" s="28"/>
      <c r="J264" s="28"/>
      <c r="K264" s="28"/>
      <c r="L264" s="32">
        <v>3326.81</v>
      </c>
      <c r="CE264">
        <v>1</v>
      </c>
    </row>
    <row r="265" spans="1:83" ht="28.5" x14ac:dyDescent="0.2">
      <c r="A265" s="77"/>
      <c r="B265" s="77" t="s">
        <v>218</v>
      </c>
      <c r="C265" s="77" t="s">
        <v>219</v>
      </c>
      <c r="D265" s="27" t="s">
        <v>216</v>
      </c>
      <c r="E265" s="28">
        <v>1.92</v>
      </c>
      <c r="F265" s="26"/>
      <c r="G265" s="28">
        <v>5.0688000000000004</v>
      </c>
      <c r="H265" s="29"/>
      <c r="I265" s="78"/>
      <c r="J265" s="29">
        <v>1482.53</v>
      </c>
      <c r="K265" s="77"/>
      <c r="L265" s="29">
        <v>7514.65</v>
      </c>
    </row>
    <row r="266" spans="1:83" ht="28.5" x14ac:dyDescent="0.2">
      <c r="A266" s="77"/>
      <c r="B266" s="77" t="s">
        <v>220</v>
      </c>
      <c r="C266" s="77" t="s">
        <v>410</v>
      </c>
      <c r="D266" s="27" t="s">
        <v>200</v>
      </c>
      <c r="E266" s="28">
        <v>1.92</v>
      </c>
      <c r="F266" s="26"/>
      <c r="G266" s="28">
        <v>5.0688000000000004</v>
      </c>
      <c r="H266" s="29"/>
      <c r="I266" s="78"/>
      <c r="J266" s="29">
        <v>376.24</v>
      </c>
      <c r="K266" s="77"/>
      <c r="L266" s="29">
        <v>1907.09</v>
      </c>
      <c r="CE266">
        <v>1</v>
      </c>
    </row>
    <row r="267" spans="1:83" ht="28.5" x14ac:dyDescent="0.2">
      <c r="A267" s="77"/>
      <c r="B267" s="77" t="s">
        <v>246</v>
      </c>
      <c r="C267" s="77" t="s">
        <v>247</v>
      </c>
      <c r="D267" s="27" t="s">
        <v>216</v>
      </c>
      <c r="E267" s="28">
        <v>1.92</v>
      </c>
      <c r="F267" s="26"/>
      <c r="G267" s="28">
        <v>5.0688000000000004</v>
      </c>
      <c r="H267" s="29"/>
      <c r="I267" s="78"/>
      <c r="J267" s="29">
        <v>548.96</v>
      </c>
      <c r="K267" s="77"/>
      <c r="L267" s="29">
        <v>2782.57</v>
      </c>
    </row>
    <row r="268" spans="1:83" ht="28.5" x14ac:dyDescent="0.2">
      <c r="A268" s="77"/>
      <c r="B268" s="77" t="s">
        <v>225</v>
      </c>
      <c r="C268" s="33" t="s">
        <v>411</v>
      </c>
      <c r="D268" s="34" t="s">
        <v>200</v>
      </c>
      <c r="E268" s="35">
        <v>1.92</v>
      </c>
      <c r="F268" s="36"/>
      <c r="G268" s="35">
        <v>5.0688000000000004</v>
      </c>
      <c r="H268" s="37"/>
      <c r="I268" s="38"/>
      <c r="J268" s="37">
        <v>280.08999999999997</v>
      </c>
      <c r="K268" s="33"/>
      <c r="L268" s="37">
        <v>1419.72</v>
      </c>
      <c r="CE268">
        <v>1</v>
      </c>
    </row>
    <row r="269" spans="1:83" ht="15" x14ac:dyDescent="0.2">
      <c r="A269" s="77"/>
      <c r="B269" s="77"/>
      <c r="C269" s="76" t="s">
        <v>395</v>
      </c>
      <c r="D269" s="27"/>
      <c r="E269" s="28"/>
      <c r="F269" s="26"/>
      <c r="G269" s="28"/>
      <c r="H269" s="29"/>
      <c r="I269" s="78"/>
      <c r="J269" s="29"/>
      <c r="K269" s="77"/>
      <c r="L269" s="29">
        <v>17773.390000000003</v>
      </c>
    </row>
    <row r="270" spans="1:83" ht="14.25" x14ac:dyDescent="0.2">
      <c r="A270" s="77"/>
      <c r="B270" s="77"/>
      <c r="C270" s="77" t="s">
        <v>396</v>
      </c>
      <c r="D270" s="27"/>
      <c r="E270" s="28"/>
      <c r="F270" s="26"/>
      <c r="G270" s="28"/>
      <c r="H270" s="29"/>
      <c r="I270" s="78"/>
      <c r="J270" s="29"/>
      <c r="K270" s="77"/>
      <c r="L270" s="29">
        <v>7476.17</v>
      </c>
    </row>
    <row r="271" spans="1:83" ht="28.5" x14ac:dyDescent="0.2">
      <c r="A271" s="77"/>
      <c r="B271" s="77" t="s">
        <v>19</v>
      </c>
      <c r="C271" s="77" t="s">
        <v>405</v>
      </c>
      <c r="D271" s="27" t="s">
        <v>348</v>
      </c>
      <c r="E271" s="28">
        <v>97</v>
      </c>
      <c r="F271" s="26"/>
      <c r="G271" s="28">
        <v>97</v>
      </c>
      <c r="H271" s="29"/>
      <c r="I271" s="78"/>
      <c r="J271" s="29"/>
      <c r="K271" s="77"/>
      <c r="L271" s="29">
        <v>7251.88</v>
      </c>
    </row>
    <row r="272" spans="1:83" ht="28.5" x14ac:dyDescent="0.2">
      <c r="A272" s="33"/>
      <c r="B272" s="33" t="s">
        <v>20</v>
      </c>
      <c r="C272" s="33" t="s">
        <v>406</v>
      </c>
      <c r="D272" s="34" t="s">
        <v>348</v>
      </c>
      <c r="E272" s="35">
        <v>51</v>
      </c>
      <c r="F272" s="36"/>
      <c r="G272" s="35">
        <v>51</v>
      </c>
      <c r="H272" s="37"/>
      <c r="I272" s="38"/>
      <c r="J272" s="37"/>
      <c r="K272" s="33"/>
      <c r="L272" s="37">
        <v>3812.85</v>
      </c>
    </row>
    <row r="273" spans="1:83" ht="15" x14ac:dyDescent="0.2">
      <c r="C273" s="90" t="s">
        <v>399</v>
      </c>
      <c r="D273" s="90"/>
      <c r="E273" s="90"/>
      <c r="F273" s="90"/>
      <c r="G273" s="90"/>
      <c r="H273" s="90"/>
      <c r="I273" s="91">
        <v>10923.530303030304</v>
      </c>
      <c r="J273" s="91"/>
      <c r="K273" s="91">
        <v>28838.120000000003</v>
      </c>
      <c r="L273" s="91"/>
      <c r="AD273">
        <v>2381.92</v>
      </c>
      <c r="AE273">
        <v>1252.3499999999999</v>
      </c>
      <c r="AN273" s="39">
        <v>28838.120000000003</v>
      </c>
      <c r="AO273" s="39">
        <v>10297.220000000001</v>
      </c>
      <c r="AQ273" t="s">
        <v>400</v>
      </c>
      <c r="AR273" s="39">
        <v>4149.3599999999997</v>
      </c>
      <c r="AT273" s="39">
        <v>3326.81</v>
      </c>
      <c r="AV273" t="s">
        <v>400</v>
      </c>
      <c r="AW273">
        <v>0</v>
      </c>
      <c r="AZ273">
        <v>7251.88</v>
      </c>
      <c r="BA273">
        <v>3812.85</v>
      </c>
      <c r="CD273">
        <v>2</v>
      </c>
    </row>
    <row r="274" spans="1:83" ht="42.75" x14ac:dyDescent="0.2">
      <c r="A274" s="41" t="s">
        <v>68</v>
      </c>
      <c r="B274" s="33" t="s">
        <v>69</v>
      </c>
      <c r="C274" s="33" t="s">
        <v>70</v>
      </c>
      <c r="D274" s="34" t="s">
        <v>18</v>
      </c>
      <c r="E274" s="35">
        <v>550</v>
      </c>
      <c r="F274" s="36"/>
      <c r="G274" s="35">
        <v>550</v>
      </c>
      <c r="H274" s="37"/>
      <c r="I274" s="38"/>
      <c r="J274" s="37">
        <v>87.5</v>
      </c>
      <c r="K274" s="33"/>
      <c r="L274" s="37">
        <v>48125</v>
      </c>
    </row>
    <row r="275" spans="1:83" ht="15" x14ac:dyDescent="0.2">
      <c r="C275" s="90" t="s">
        <v>399</v>
      </c>
      <c r="D275" s="90"/>
      <c r="E275" s="90"/>
      <c r="F275" s="90"/>
      <c r="G275" s="90"/>
      <c r="H275" s="90"/>
      <c r="I275" s="91">
        <v>87.5</v>
      </c>
      <c r="J275" s="91"/>
      <c r="K275" s="91">
        <v>48125</v>
      </c>
      <c r="L275" s="91"/>
      <c r="AD275">
        <v>0</v>
      </c>
      <c r="AE275">
        <v>0</v>
      </c>
      <c r="AN275" s="39">
        <v>48125</v>
      </c>
      <c r="AO275">
        <v>0</v>
      </c>
      <c r="AQ275" t="s">
        <v>400</v>
      </c>
      <c r="AR275">
        <v>0</v>
      </c>
      <c r="AT275">
        <v>0</v>
      </c>
      <c r="AV275" t="s">
        <v>400</v>
      </c>
      <c r="AW275" s="39">
        <v>48125</v>
      </c>
      <c r="AX275" s="39">
        <v>48125</v>
      </c>
      <c r="AZ275">
        <v>0</v>
      </c>
      <c r="BA275">
        <v>0</v>
      </c>
      <c r="CD275">
        <v>1</v>
      </c>
    </row>
    <row r="276" spans="1:83" ht="57" x14ac:dyDescent="0.2">
      <c r="A276" s="25" t="s">
        <v>71</v>
      </c>
      <c r="B276" s="77" t="s">
        <v>423</v>
      </c>
      <c r="C276" s="77" t="s">
        <v>72</v>
      </c>
      <c r="D276" s="27" t="s">
        <v>28</v>
      </c>
      <c r="E276" s="28">
        <v>0.09</v>
      </c>
      <c r="F276" s="26"/>
      <c r="G276" s="28">
        <v>0.1</v>
      </c>
      <c r="H276" s="29"/>
      <c r="I276" s="78"/>
      <c r="J276" s="29"/>
      <c r="K276" s="77"/>
      <c r="L276" s="29"/>
    </row>
    <row r="277" spans="1:83" x14ac:dyDescent="0.2">
      <c r="C277" s="30" t="s">
        <v>546</v>
      </c>
    </row>
    <row r="278" spans="1:83" ht="15" x14ac:dyDescent="0.2">
      <c r="A278" s="26"/>
      <c r="B278" s="28">
        <v>1</v>
      </c>
      <c r="C278" s="26" t="s">
        <v>394</v>
      </c>
      <c r="D278" s="27" t="s">
        <v>200</v>
      </c>
      <c r="E278" s="31"/>
      <c r="F278" s="28"/>
      <c r="G278" s="31">
        <v>2.024</v>
      </c>
      <c r="H278" s="28"/>
      <c r="I278" s="28"/>
      <c r="J278" s="28"/>
      <c r="K278" s="28"/>
      <c r="L278" s="32">
        <v>554.21</v>
      </c>
    </row>
    <row r="279" spans="1:83" ht="28.5" x14ac:dyDescent="0.2">
      <c r="A279" s="77"/>
      <c r="B279" s="77" t="s">
        <v>203</v>
      </c>
      <c r="C279" s="77" t="s">
        <v>204</v>
      </c>
      <c r="D279" s="27" t="s">
        <v>200</v>
      </c>
      <c r="E279" s="28">
        <v>20.239999999999998</v>
      </c>
      <c r="F279" s="26"/>
      <c r="G279" s="28">
        <v>2.024</v>
      </c>
      <c r="H279" s="29"/>
      <c r="I279" s="78"/>
      <c r="J279" s="29">
        <v>273.82</v>
      </c>
      <c r="K279" s="77"/>
      <c r="L279" s="29">
        <v>554.21</v>
      </c>
    </row>
    <row r="280" spans="1:83" ht="15" x14ac:dyDescent="0.2">
      <c r="A280" s="26"/>
      <c r="B280" s="28">
        <v>2</v>
      </c>
      <c r="C280" s="26" t="s">
        <v>408</v>
      </c>
      <c r="D280" s="27"/>
      <c r="E280" s="31"/>
      <c r="F280" s="28"/>
      <c r="G280" s="31"/>
      <c r="H280" s="28"/>
      <c r="I280" s="28"/>
      <c r="J280" s="28"/>
      <c r="K280" s="28"/>
      <c r="L280" s="32">
        <v>49.829999999999991</v>
      </c>
    </row>
    <row r="281" spans="1:83" ht="15" x14ac:dyDescent="0.2">
      <c r="A281" s="26"/>
      <c r="B281" s="28"/>
      <c r="C281" s="26" t="s">
        <v>412</v>
      </c>
      <c r="D281" s="27" t="s">
        <v>200</v>
      </c>
      <c r="E281" s="31"/>
      <c r="F281" s="28"/>
      <c r="G281" s="31">
        <v>0.97400000000000009</v>
      </c>
      <c r="H281" s="28"/>
      <c r="I281" s="28"/>
      <c r="J281" s="28"/>
      <c r="K281" s="28"/>
      <c r="L281" s="32">
        <v>13.12</v>
      </c>
      <c r="CE281">
        <v>1</v>
      </c>
    </row>
    <row r="282" spans="1:83" ht="28.5" x14ac:dyDescent="0.2">
      <c r="A282" s="77"/>
      <c r="B282" s="77" t="s">
        <v>218</v>
      </c>
      <c r="C282" s="77" t="s">
        <v>219</v>
      </c>
      <c r="D282" s="27" t="s">
        <v>216</v>
      </c>
      <c r="E282" s="28">
        <v>0.2</v>
      </c>
      <c r="F282" s="26"/>
      <c r="G282" s="28">
        <v>0.02</v>
      </c>
      <c r="H282" s="29"/>
      <c r="I282" s="78"/>
      <c r="J282" s="29">
        <v>1482.53</v>
      </c>
      <c r="K282" s="77"/>
      <c r="L282" s="29">
        <v>29.65</v>
      </c>
    </row>
    <row r="283" spans="1:83" ht="28.5" x14ac:dyDescent="0.2">
      <c r="A283" s="77"/>
      <c r="B283" s="77" t="s">
        <v>220</v>
      </c>
      <c r="C283" s="77" t="s">
        <v>410</v>
      </c>
      <c r="D283" s="27" t="s">
        <v>200</v>
      </c>
      <c r="E283" s="28">
        <v>0.2</v>
      </c>
      <c r="F283" s="26"/>
      <c r="G283" s="28">
        <v>0.02</v>
      </c>
      <c r="H283" s="29"/>
      <c r="I283" s="78"/>
      <c r="J283" s="29">
        <v>376.24</v>
      </c>
      <c r="K283" s="77"/>
      <c r="L283" s="29">
        <v>7.52</v>
      </c>
      <c r="CE283">
        <v>1</v>
      </c>
    </row>
    <row r="284" spans="1:83" ht="28.5" x14ac:dyDescent="0.2">
      <c r="A284" s="77"/>
      <c r="B284" s="77" t="s">
        <v>242</v>
      </c>
      <c r="C284" s="77" t="s">
        <v>243</v>
      </c>
      <c r="D284" s="27" t="s">
        <v>216</v>
      </c>
      <c r="E284" s="28">
        <v>4.67</v>
      </c>
      <c r="F284" s="26"/>
      <c r="G284" s="28">
        <v>0.46700000000000003</v>
      </c>
      <c r="H284" s="29">
        <v>1.75</v>
      </c>
      <c r="I284" s="78">
        <v>1.34</v>
      </c>
      <c r="J284" s="29">
        <v>2.35</v>
      </c>
      <c r="K284" s="77"/>
      <c r="L284" s="29">
        <v>1.1000000000000001</v>
      </c>
    </row>
    <row r="285" spans="1:83" ht="28.5" x14ac:dyDescent="0.2">
      <c r="A285" s="77"/>
      <c r="B285" s="77" t="s">
        <v>244</v>
      </c>
      <c r="C285" s="77" t="s">
        <v>245</v>
      </c>
      <c r="D285" s="27" t="s">
        <v>216</v>
      </c>
      <c r="E285" s="28">
        <v>4.67</v>
      </c>
      <c r="F285" s="26"/>
      <c r="G285" s="28">
        <v>0.46700000000000003</v>
      </c>
      <c r="H285" s="29">
        <v>13.44</v>
      </c>
      <c r="I285" s="78">
        <v>1.29</v>
      </c>
      <c r="J285" s="29">
        <v>17.34</v>
      </c>
      <c r="K285" s="77"/>
      <c r="L285" s="29">
        <v>8.1</v>
      </c>
    </row>
    <row r="286" spans="1:83" ht="28.5" x14ac:dyDescent="0.2">
      <c r="A286" s="77"/>
      <c r="B286" s="77" t="s">
        <v>246</v>
      </c>
      <c r="C286" s="77" t="s">
        <v>247</v>
      </c>
      <c r="D286" s="27" t="s">
        <v>216</v>
      </c>
      <c r="E286" s="28">
        <v>0.2</v>
      </c>
      <c r="F286" s="26"/>
      <c r="G286" s="28">
        <v>0.02</v>
      </c>
      <c r="H286" s="29"/>
      <c r="I286" s="78"/>
      <c r="J286" s="29">
        <v>548.96</v>
      </c>
      <c r="K286" s="77"/>
      <c r="L286" s="29">
        <v>10.98</v>
      </c>
    </row>
    <row r="287" spans="1:83" ht="28.5" x14ac:dyDescent="0.2">
      <c r="A287" s="77"/>
      <c r="B287" s="77" t="s">
        <v>225</v>
      </c>
      <c r="C287" s="77" t="s">
        <v>411</v>
      </c>
      <c r="D287" s="27" t="s">
        <v>200</v>
      </c>
      <c r="E287" s="28">
        <v>0.2</v>
      </c>
      <c r="F287" s="26"/>
      <c r="G287" s="28">
        <v>0.02</v>
      </c>
      <c r="H287" s="29"/>
      <c r="I287" s="78"/>
      <c r="J287" s="29">
        <v>280.08999999999997</v>
      </c>
      <c r="K287" s="77"/>
      <c r="L287" s="29">
        <v>5.6</v>
      </c>
      <c r="CE287">
        <v>1</v>
      </c>
    </row>
    <row r="288" spans="1:83" ht="15" x14ac:dyDescent="0.2">
      <c r="A288" s="26"/>
      <c r="B288" s="28">
        <v>4</v>
      </c>
      <c r="C288" s="26" t="s">
        <v>404</v>
      </c>
      <c r="D288" s="27"/>
      <c r="E288" s="31"/>
      <c r="F288" s="28"/>
      <c r="G288" s="31"/>
      <c r="H288" s="28"/>
      <c r="I288" s="28"/>
      <c r="J288" s="28"/>
      <c r="K288" s="28"/>
      <c r="L288" s="32">
        <v>46.18</v>
      </c>
    </row>
    <row r="289" spans="1:83" ht="57" x14ac:dyDescent="0.2">
      <c r="A289" s="77"/>
      <c r="B289" s="77" t="s">
        <v>209</v>
      </c>
      <c r="C289" s="77" t="s">
        <v>210</v>
      </c>
      <c r="D289" s="27" t="s">
        <v>211</v>
      </c>
      <c r="E289" s="28">
        <v>0.245</v>
      </c>
      <c r="F289" s="26"/>
      <c r="G289" s="28">
        <v>2.4500000000000001E-2</v>
      </c>
      <c r="H289" s="29">
        <v>37.71</v>
      </c>
      <c r="I289" s="78">
        <v>1.45</v>
      </c>
      <c r="J289" s="29">
        <v>54.68</v>
      </c>
      <c r="K289" s="77"/>
      <c r="L289" s="29">
        <v>1.34</v>
      </c>
    </row>
    <row r="290" spans="1:83" ht="57" x14ac:dyDescent="0.2">
      <c r="A290" s="77"/>
      <c r="B290" s="77" t="s">
        <v>264</v>
      </c>
      <c r="C290" s="77" t="s">
        <v>265</v>
      </c>
      <c r="D290" s="27" t="s">
        <v>141</v>
      </c>
      <c r="E290" s="28">
        <v>1.1E-4</v>
      </c>
      <c r="F290" s="26"/>
      <c r="G290" s="28">
        <v>1.1E-5</v>
      </c>
      <c r="H290" s="29">
        <v>99190.96</v>
      </c>
      <c r="I290" s="78">
        <v>1.1299999999999999</v>
      </c>
      <c r="J290" s="29">
        <v>112085.78</v>
      </c>
      <c r="K290" s="77"/>
      <c r="L290" s="29">
        <v>1.23</v>
      </c>
    </row>
    <row r="291" spans="1:83" ht="28.5" x14ac:dyDescent="0.2">
      <c r="A291" s="77"/>
      <c r="B291" s="77" t="s">
        <v>248</v>
      </c>
      <c r="C291" s="77" t="s">
        <v>249</v>
      </c>
      <c r="D291" s="27" t="s">
        <v>81</v>
      </c>
      <c r="E291" s="28">
        <v>0.25</v>
      </c>
      <c r="F291" s="26"/>
      <c r="G291" s="28">
        <v>2.5000000000000001E-2</v>
      </c>
      <c r="H291" s="29">
        <v>931.11</v>
      </c>
      <c r="I291" s="78">
        <v>1.61</v>
      </c>
      <c r="J291" s="29">
        <v>1499.09</v>
      </c>
      <c r="K291" s="77"/>
      <c r="L291" s="29">
        <v>37.479999999999997</v>
      </c>
    </row>
    <row r="292" spans="1:83" ht="14.25" x14ac:dyDescent="0.2">
      <c r="A292" s="77"/>
      <c r="B292" s="77" t="s">
        <v>250</v>
      </c>
      <c r="C292" s="33" t="s">
        <v>251</v>
      </c>
      <c r="D292" s="34" t="s">
        <v>141</v>
      </c>
      <c r="E292" s="35">
        <v>7.2000000000000005E-4</v>
      </c>
      <c r="F292" s="36"/>
      <c r="G292" s="35">
        <v>7.2000000000000002E-5</v>
      </c>
      <c r="H292" s="37">
        <v>82698.14</v>
      </c>
      <c r="I292" s="38">
        <v>1.03</v>
      </c>
      <c r="J292" s="37">
        <v>85179.08</v>
      </c>
      <c r="K292" s="33"/>
      <c r="L292" s="37">
        <v>6.13</v>
      </c>
    </row>
    <row r="293" spans="1:83" ht="15" x14ac:dyDescent="0.2">
      <c r="A293" s="77"/>
      <c r="B293" s="77"/>
      <c r="C293" s="76" t="s">
        <v>395</v>
      </c>
      <c r="D293" s="27"/>
      <c r="E293" s="28"/>
      <c r="F293" s="26"/>
      <c r="G293" s="28"/>
      <c r="H293" s="29"/>
      <c r="I293" s="78"/>
      <c r="J293" s="29"/>
      <c r="K293" s="77"/>
      <c r="L293" s="29">
        <v>663.34</v>
      </c>
    </row>
    <row r="294" spans="1:83" ht="14.25" x14ac:dyDescent="0.2">
      <c r="A294" s="77"/>
      <c r="B294" s="77"/>
      <c r="C294" s="77" t="s">
        <v>396</v>
      </c>
      <c r="D294" s="27"/>
      <c r="E294" s="28"/>
      <c r="F294" s="26"/>
      <c r="G294" s="28"/>
      <c r="H294" s="29"/>
      <c r="I294" s="78"/>
      <c r="J294" s="29"/>
      <c r="K294" s="77"/>
      <c r="L294" s="29">
        <v>567.33000000000004</v>
      </c>
    </row>
    <row r="295" spans="1:83" ht="28.5" x14ac:dyDescent="0.2">
      <c r="A295" s="77"/>
      <c r="B295" s="77" t="s">
        <v>19</v>
      </c>
      <c r="C295" s="77" t="s">
        <v>405</v>
      </c>
      <c r="D295" s="27" t="s">
        <v>348</v>
      </c>
      <c r="E295" s="28">
        <v>97</v>
      </c>
      <c r="F295" s="26"/>
      <c r="G295" s="28">
        <v>97</v>
      </c>
      <c r="H295" s="29"/>
      <c r="I295" s="78"/>
      <c r="J295" s="29"/>
      <c r="K295" s="77"/>
      <c r="L295" s="29">
        <v>550.30999999999995</v>
      </c>
    </row>
    <row r="296" spans="1:83" ht="28.5" x14ac:dyDescent="0.2">
      <c r="A296" s="33"/>
      <c r="B296" s="33" t="s">
        <v>20</v>
      </c>
      <c r="C296" s="33" t="s">
        <v>406</v>
      </c>
      <c r="D296" s="34" t="s">
        <v>348</v>
      </c>
      <c r="E296" s="35">
        <v>51</v>
      </c>
      <c r="F296" s="36"/>
      <c r="G296" s="35">
        <v>51</v>
      </c>
      <c r="H296" s="37"/>
      <c r="I296" s="38"/>
      <c r="J296" s="37"/>
      <c r="K296" s="33"/>
      <c r="L296" s="37">
        <v>289.33999999999997</v>
      </c>
    </row>
    <row r="297" spans="1:83" ht="15" x14ac:dyDescent="0.2">
      <c r="C297" s="90" t="s">
        <v>399</v>
      </c>
      <c r="D297" s="90"/>
      <c r="E297" s="90"/>
      <c r="F297" s="90"/>
      <c r="G297" s="90"/>
      <c r="H297" s="90"/>
      <c r="I297" s="91">
        <v>16699.888888888887</v>
      </c>
      <c r="J297" s="91"/>
      <c r="K297" s="91">
        <v>1502.9899999999998</v>
      </c>
      <c r="L297" s="91"/>
      <c r="AD297">
        <v>90.22</v>
      </c>
      <c r="AE297">
        <v>47.44</v>
      </c>
      <c r="AN297" s="39">
        <v>1502.9899999999998</v>
      </c>
      <c r="AO297" s="39">
        <v>49.829999999999991</v>
      </c>
      <c r="AQ297" t="s">
        <v>400</v>
      </c>
      <c r="AR297" s="39">
        <v>554.21</v>
      </c>
      <c r="AT297" s="39">
        <v>13.12</v>
      </c>
      <c r="AV297" t="s">
        <v>400</v>
      </c>
      <c r="AW297" s="39">
        <v>46.18</v>
      </c>
      <c r="AZ297">
        <v>550.30999999999995</v>
      </c>
      <c r="BA297">
        <v>289.33999999999997</v>
      </c>
      <c r="CD297">
        <v>2</v>
      </c>
    </row>
    <row r="298" spans="1:83" ht="42.75" x14ac:dyDescent="0.2">
      <c r="A298" s="41" t="s">
        <v>73</v>
      </c>
      <c r="B298" s="33" t="s">
        <v>49</v>
      </c>
      <c r="C298" s="33" t="s">
        <v>50</v>
      </c>
      <c r="D298" s="34" t="s">
        <v>39</v>
      </c>
      <c r="E298" s="35">
        <v>10</v>
      </c>
      <c r="F298" s="36"/>
      <c r="G298" s="35">
        <v>10</v>
      </c>
      <c r="H298" s="37"/>
      <c r="I298" s="38"/>
      <c r="J298" s="37">
        <v>1720</v>
      </c>
      <c r="K298" s="33"/>
      <c r="L298" s="37">
        <v>17200</v>
      </c>
    </row>
    <row r="299" spans="1:83" ht="15" x14ac:dyDescent="0.2">
      <c r="C299" s="90" t="s">
        <v>399</v>
      </c>
      <c r="D299" s="90"/>
      <c r="E299" s="90"/>
      <c r="F299" s="90"/>
      <c r="G299" s="90"/>
      <c r="H299" s="90"/>
      <c r="I299" s="91">
        <v>1720</v>
      </c>
      <c r="J299" s="91"/>
      <c r="K299" s="91">
        <v>17200</v>
      </c>
      <c r="L299" s="91"/>
      <c r="AD299">
        <v>0</v>
      </c>
      <c r="AE299">
        <v>0</v>
      </c>
      <c r="AN299" s="39">
        <v>17200</v>
      </c>
      <c r="AO299">
        <v>0</v>
      </c>
      <c r="AQ299" t="s">
        <v>400</v>
      </c>
      <c r="AR299">
        <v>0</v>
      </c>
      <c r="AT299">
        <v>0</v>
      </c>
      <c r="AV299" t="s">
        <v>400</v>
      </c>
      <c r="AW299" s="39">
        <v>17200</v>
      </c>
      <c r="AX299" s="39">
        <v>17200</v>
      </c>
      <c r="AZ299">
        <v>0</v>
      </c>
      <c r="BA299">
        <v>0</v>
      </c>
      <c r="CD299">
        <v>1</v>
      </c>
    </row>
    <row r="300" spans="1:83" ht="28.5" x14ac:dyDescent="0.2">
      <c r="A300" s="25" t="s">
        <v>74</v>
      </c>
      <c r="B300" s="77" t="s">
        <v>424</v>
      </c>
      <c r="C300" s="77" t="s">
        <v>75</v>
      </c>
      <c r="D300" s="27" t="s">
        <v>39</v>
      </c>
      <c r="E300" s="28">
        <v>3</v>
      </c>
      <c r="F300" s="26"/>
      <c r="G300" s="28">
        <v>3</v>
      </c>
      <c r="H300" s="29"/>
      <c r="I300" s="78"/>
      <c r="J300" s="29"/>
      <c r="K300" s="77"/>
      <c r="L300" s="29"/>
    </row>
    <row r="301" spans="1:83" ht="15" x14ac:dyDescent="0.2">
      <c r="A301" s="26"/>
      <c r="B301" s="28">
        <v>1</v>
      </c>
      <c r="C301" s="26" t="s">
        <v>394</v>
      </c>
      <c r="D301" s="27" t="s">
        <v>200</v>
      </c>
      <c r="E301" s="31"/>
      <c r="F301" s="28"/>
      <c r="G301" s="31">
        <v>0.84</v>
      </c>
      <c r="H301" s="28"/>
      <c r="I301" s="28"/>
      <c r="J301" s="28"/>
      <c r="K301" s="28"/>
      <c r="L301" s="32">
        <v>208.93</v>
      </c>
    </row>
    <row r="302" spans="1:83" ht="28.5" x14ac:dyDescent="0.2">
      <c r="A302" s="77"/>
      <c r="B302" s="77" t="s">
        <v>266</v>
      </c>
      <c r="C302" s="77" t="s">
        <v>267</v>
      </c>
      <c r="D302" s="27" t="s">
        <v>200</v>
      </c>
      <c r="E302" s="28">
        <v>0.28000000000000003</v>
      </c>
      <c r="F302" s="26"/>
      <c r="G302" s="28">
        <v>0.84</v>
      </c>
      <c r="H302" s="29"/>
      <c r="I302" s="78"/>
      <c r="J302" s="29">
        <v>248.73</v>
      </c>
      <c r="K302" s="77"/>
      <c r="L302" s="29">
        <v>208.93</v>
      </c>
    </row>
    <row r="303" spans="1:83" ht="15" x14ac:dyDescent="0.2">
      <c r="A303" s="26"/>
      <c r="B303" s="28">
        <v>2</v>
      </c>
      <c r="C303" s="26" t="s">
        <v>408</v>
      </c>
      <c r="D303" s="27"/>
      <c r="E303" s="31"/>
      <c r="F303" s="28"/>
      <c r="G303" s="31"/>
      <c r="H303" s="28"/>
      <c r="I303" s="28"/>
      <c r="J303" s="28"/>
      <c r="K303" s="28"/>
      <c r="L303" s="32">
        <v>238.32</v>
      </c>
    </row>
    <row r="304" spans="1:83" ht="15" x14ac:dyDescent="0.2">
      <c r="A304" s="26"/>
      <c r="B304" s="28"/>
      <c r="C304" s="26" t="s">
        <v>412</v>
      </c>
      <c r="D304" s="27" t="s">
        <v>200</v>
      </c>
      <c r="E304" s="31"/>
      <c r="F304" s="28"/>
      <c r="G304" s="31">
        <v>0.21</v>
      </c>
      <c r="H304" s="28"/>
      <c r="I304" s="28"/>
      <c r="J304" s="28"/>
      <c r="K304" s="28"/>
      <c r="L304" s="32">
        <v>67.599999999999994</v>
      </c>
      <c r="CE304">
        <v>1</v>
      </c>
    </row>
    <row r="305" spans="1:83" ht="42.75" x14ac:dyDescent="0.2">
      <c r="A305" s="77"/>
      <c r="B305" s="77" t="s">
        <v>268</v>
      </c>
      <c r="C305" s="77" t="s">
        <v>269</v>
      </c>
      <c r="D305" s="27" t="s">
        <v>216</v>
      </c>
      <c r="E305" s="28">
        <v>7.0000000000000007E-2</v>
      </c>
      <c r="F305" s="26"/>
      <c r="G305" s="28">
        <v>0.21</v>
      </c>
      <c r="H305" s="29">
        <v>995.51</v>
      </c>
      <c r="I305" s="78">
        <v>1.1399999999999999</v>
      </c>
      <c r="J305" s="29">
        <v>1134.8800000000001</v>
      </c>
      <c r="K305" s="77"/>
      <c r="L305" s="29">
        <v>238.32</v>
      </c>
    </row>
    <row r="306" spans="1:83" ht="28.5" x14ac:dyDescent="0.2">
      <c r="A306" s="77"/>
      <c r="B306" s="77" t="s">
        <v>270</v>
      </c>
      <c r="C306" s="77" t="s">
        <v>425</v>
      </c>
      <c r="D306" s="27" t="s">
        <v>200</v>
      </c>
      <c r="E306" s="28">
        <v>7.0000000000000007E-2</v>
      </c>
      <c r="F306" s="26"/>
      <c r="G306" s="28">
        <v>0.21</v>
      </c>
      <c r="H306" s="29"/>
      <c r="I306" s="78"/>
      <c r="J306" s="29">
        <v>321.89</v>
      </c>
      <c r="K306" s="77"/>
      <c r="L306" s="29">
        <v>67.599999999999994</v>
      </c>
      <c r="CE306">
        <v>1</v>
      </c>
    </row>
    <row r="307" spans="1:83" ht="15" x14ac:dyDescent="0.2">
      <c r="A307" s="26"/>
      <c r="B307" s="28">
        <v>4</v>
      </c>
      <c r="C307" s="26" t="s">
        <v>404</v>
      </c>
      <c r="D307" s="27"/>
      <c r="E307" s="31"/>
      <c r="F307" s="28"/>
      <c r="G307" s="31"/>
      <c r="H307" s="28"/>
      <c r="I307" s="28"/>
      <c r="J307" s="28"/>
      <c r="K307" s="28"/>
      <c r="L307" s="32">
        <v>1107.3399999999999</v>
      </c>
    </row>
    <row r="308" spans="1:83" ht="42.75" x14ac:dyDescent="0.2">
      <c r="A308" s="77"/>
      <c r="B308" s="77" t="s">
        <v>271</v>
      </c>
      <c r="C308" s="77" t="s">
        <v>272</v>
      </c>
      <c r="D308" s="27" t="s">
        <v>112</v>
      </c>
      <c r="E308" s="28">
        <v>0.10299999999999999</v>
      </c>
      <c r="F308" s="26"/>
      <c r="G308" s="28">
        <v>0.309</v>
      </c>
      <c r="H308" s="29">
        <v>978.09</v>
      </c>
      <c r="I308" s="78">
        <v>1.1299999999999999</v>
      </c>
      <c r="J308" s="29">
        <v>1105.24</v>
      </c>
      <c r="K308" s="77"/>
      <c r="L308" s="29">
        <v>341.52</v>
      </c>
    </row>
    <row r="309" spans="1:83" ht="57" x14ac:dyDescent="0.2">
      <c r="A309" s="77"/>
      <c r="B309" s="77" t="s">
        <v>273</v>
      </c>
      <c r="C309" s="77" t="s">
        <v>274</v>
      </c>
      <c r="D309" s="27" t="s">
        <v>141</v>
      </c>
      <c r="E309" s="28">
        <v>5.0000000000000002E-5</v>
      </c>
      <c r="F309" s="26"/>
      <c r="G309" s="28">
        <v>1.4999999999999999E-4</v>
      </c>
      <c r="H309" s="29">
        <v>110308.96</v>
      </c>
      <c r="I309" s="78">
        <v>1.1299999999999999</v>
      </c>
      <c r="J309" s="29">
        <v>124649.12</v>
      </c>
      <c r="K309" s="77"/>
      <c r="L309" s="29">
        <v>18.7</v>
      </c>
    </row>
    <row r="310" spans="1:83" ht="14.25" x14ac:dyDescent="0.2">
      <c r="A310" s="77"/>
      <c r="B310" s="77" t="s">
        <v>275</v>
      </c>
      <c r="C310" s="77" t="s">
        <v>276</v>
      </c>
      <c r="D310" s="27" t="s">
        <v>141</v>
      </c>
      <c r="E310" s="28">
        <v>1.0499999999999999E-3</v>
      </c>
      <c r="F310" s="26"/>
      <c r="G310" s="28">
        <v>3.15E-3</v>
      </c>
      <c r="H310" s="29">
        <v>4338.2700000000004</v>
      </c>
      <c r="I310" s="78">
        <v>1.04</v>
      </c>
      <c r="J310" s="29">
        <v>4511.8</v>
      </c>
      <c r="K310" s="77"/>
      <c r="L310" s="29">
        <v>14.21</v>
      </c>
    </row>
    <row r="311" spans="1:83" ht="28.5" x14ac:dyDescent="0.2">
      <c r="A311" s="77"/>
      <c r="B311" s="77" t="s">
        <v>262</v>
      </c>
      <c r="C311" s="77" t="s">
        <v>263</v>
      </c>
      <c r="D311" s="27" t="s">
        <v>81</v>
      </c>
      <c r="E311" s="28">
        <v>0.04</v>
      </c>
      <c r="F311" s="26"/>
      <c r="G311" s="28">
        <v>0.12</v>
      </c>
      <c r="H311" s="29">
        <v>79.88</v>
      </c>
      <c r="I311" s="78">
        <v>1.33</v>
      </c>
      <c r="J311" s="29">
        <v>106.24</v>
      </c>
      <c r="K311" s="77"/>
      <c r="L311" s="29">
        <v>12.75</v>
      </c>
    </row>
    <row r="312" spans="1:83" ht="42.75" x14ac:dyDescent="0.2">
      <c r="A312" s="77"/>
      <c r="B312" s="77" t="s">
        <v>277</v>
      </c>
      <c r="C312" s="77" t="s">
        <v>278</v>
      </c>
      <c r="D312" s="27" t="s">
        <v>81</v>
      </c>
      <c r="E312" s="28">
        <v>0.03</v>
      </c>
      <c r="F312" s="26"/>
      <c r="G312" s="28">
        <v>0.09</v>
      </c>
      <c r="H312" s="29">
        <v>67.59</v>
      </c>
      <c r="I312" s="78">
        <v>1.73</v>
      </c>
      <c r="J312" s="29">
        <v>116.93</v>
      </c>
      <c r="K312" s="77"/>
      <c r="L312" s="29">
        <v>10.52</v>
      </c>
    </row>
    <row r="313" spans="1:83" ht="14.25" x14ac:dyDescent="0.2">
      <c r="A313" s="77"/>
      <c r="B313" s="77" t="s">
        <v>279</v>
      </c>
      <c r="C313" s="77" t="s">
        <v>280</v>
      </c>
      <c r="D313" s="27" t="s">
        <v>81</v>
      </c>
      <c r="E313" s="28">
        <v>1.7000000000000001E-2</v>
      </c>
      <c r="F313" s="26"/>
      <c r="G313" s="28">
        <v>5.0999999999999997E-2</v>
      </c>
      <c r="H313" s="29">
        <v>133.31</v>
      </c>
      <c r="I313" s="78">
        <v>1.17</v>
      </c>
      <c r="J313" s="29">
        <v>155.97</v>
      </c>
      <c r="K313" s="77"/>
      <c r="L313" s="29">
        <v>7.95</v>
      </c>
    </row>
    <row r="314" spans="1:83" ht="28.5" x14ac:dyDescent="0.2">
      <c r="A314" s="77"/>
      <c r="B314" s="77" t="s">
        <v>281</v>
      </c>
      <c r="C314" s="77" t="s">
        <v>282</v>
      </c>
      <c r="D314" s="27" t="s">
        <v>18</v>
      </c>
      <c r="E314" s="28">
        <v>1</v>
      </c>
      <c r="F314" s="26"/>
      <c r="G314" s="28">
        <v>3</v>
      </c>
      <c r="H314" s="29">
        <v>105.69</v>
      </c>
      <c r="I314" s="78">
        <v>1.1000000000000001</v>
      </c>
      <c r="J314" s="29">
        <v>116.26</v>
      </c>
      <c r="K314" s="77"/>
      <c r="L314" s="29">
        <v>348.78</v>
      </c>
    </row>
    <row r="315" spans="1:83" ht="14.25" x14ac:dyDescent="0.2">
      <c r="A315" s="77"/>
      <c r="B315" s="77" t="s">
        <v>283</v>
      </c>
      <c r="C315" s="33" t="s">
        <v>284</v>
      </c>
      <c r="D315" s="34" t="s">
        <v>112</v>
      </c>
      <c r="E315" s="35">
        <v>0.03</v>
      </c>
      <c r="F315" s="36"/>
      <c r="G315" s="35">
        <v>0.09</v>
      </c>
      <c r="H315" s="37">
        <v>3564.73</v>
      </c>
      <c r="I315" s="38">
        <v>1.1000000000000001</v>
      </c>
      <c r="J315" s="37">
        <v>3921.2</v>
      </c>
      <c r="K315" s="33"/>
      <c r="L315" s="37">
        <v>352.91</v>
      </c>
    </row>
    <row r="316" spans="1:83" ht="15" x14ac:dyDescent="0.2">
      <c r="A316" s="77"/>
      <c r="B316" s="77"/>
      <c r="C316" s="76" t="s">
        <v>395</v>
      </c>
      <c r="D316" s="27"/>
      <c r="E316" s="28"/>
      <c r="F316" s="26"/>
      <c r="G316" s="28"/>
      <c r="H316" s="29"/>
      <c r="I316" s="78"/>
      <c r="J316" s="29"/>
      <c r="K316" s="77"/>
      <c r="L316" s="29">
        <v>1622.19</v>
      </c>
    </row>
    <row r="317" spans="1:83" ht="14.25" x14ac:dyDescent="0.2">
      <c r="A317" s="77"/>
      <c r="B317" s="77"/>
      <c r="C317" s="77" t="s">
        <v>396</v>
      </c>
      <c r="D317" s="27"/>
      <c r="E317" s="28"/>
      <c r="F317" s="26"/>
      <c r="G317" s="28"/>
      <c r="H317" s="29"/>
      <c r="I317" s="78"/>
      <c r="J317" s="29"/>
      <c r="K317" s="77"/>
      <c r="L317" s="29">
        <v>276.52999999999997</v>
      </c>
    </row>
    <row r="318" spans="1:83" ht="28.5" x14ac:dyDescent="0.2">
      <c r="A318" s="77"/>
      <c r="B318" s="77" t="s">
        <v>76</v>
      </c>
      <c r="C318" s="77" t="s">
        <v>426</v>
      </c>
      <c r="D318" s="27" t="s">
        <v>348</v>
      </c>
      <c r="E318" s="28">
        <v>90</v>
      </c>
      <c r="F318" s="26"/>
      <c r="G318" s="28">
        <v>90</v>
      </c>
      <c r="H318" s="29"/>
      <c r="I318" s="78"/>
      <c r="J318" s="29"/>
      <c r="K318" s="77"/>
      <c r="L318" s="29">
        <v>248.88</v>
      </c>
    </row>
    <row r="319" spans="1:83" ht="28.5" x14ac:dyDescent="0.2">
      <c r="A319" s="33"/>
      <c r="B319" s="33" t="s">
        <v>77</v>
      </c>
      <c r="C319" s="33" t="s">
        <v>427</v>
      </c>
      <c r="D319" s="34" t="s">
        <v>348</v>
      </c>
      <c r="E319" s="35">
        <v>46</v>
      </c>
      <c r="F319" s="36"/>
      <c r="G319" s="35">
        <v>46</v>
      </c>
      <c r="H319" s="37"/>
      <c r="I319" s="38"/>
      <c r="J319" s="37"/>
      <c r="K319" s="33"/>
      <c r="L319" s="37">
        <v>127.2</v>
      </c>
    </row>
    <row r="320" spans="1:83" ht="15" x14ac:dyDescent="0.2">
      <c r="C320" s="90" t="s">
        <v>399</v>
      </c>
      <c r="D320" s="90"/>
      <c r="E320" s="90"/>
      <c r="F320" s="90"/>
      <c r="G320" s="90"/>
      <c r="H320" s="90"/>
      <c r="I320" s="91">
        <v>666.08999999999992</v>
      </c>
      <c r="J320" s="91"/>
      <c r="K320" s="91">
        <v>1998.2699999999998</v>
      </c>
      <c r="L320" s="91"/>
      <c r="AD320">
        <v>1540.67</v>
      </c>
      <c r="AE320">
        <v>787.46</v>
      </c>
      <c r="AN320" s="39">
        <v>1998.2699999999998</v>
      </c>
      <c r="AO320" s="39">
        <v>238.32</v>
      </c>
      <c r="AQ320" t="s">
        <v>400</v>
      </c>
      <c r="AR320" s="39">
        <v>208.93</v>
      </c>
      <c r="AT320" s="39">
        <v>67.599999999999994</v>
      </c>
      <c r="AV320" t="s">
        <v>400</v>
      </c>
      <c r="AW320" s="39">
        <v>1107.3399999999999</v>
      </c>
      <c r="AZ320">
        <v>248.88</v>
      </c>
      <c r="BA320">
        <v>127.2</v>
      </c>
      <c r="CD320">
        <v>2</v>
      </c>
    </row>
    <row r="321" spans="1:83" ht="42.75" x14ac:dyDescent="0.2">
      <c r="A321" s="41" t="s">
        <v>78</v>
      </c>
      <c r="B321" s="33" t="s">
        <v>79</v>
      </c>
      <c r="C321" s="33" t="s">
        <v>80</v>
      </c>
      <c r="D321" s="34" t="s">
        <v>81</v>
      </c>
      <c r="E321" s="35">
        <v>32.369999999999997</v>
      </c>
      <c r="F321" s="36"/>
      <c r="G321" s="35">
        <v>32.369999999999997</v>
      </c>
      <c r="H321" s="37"/>
      <c r="I321" s="38"/>
      <c r="J321" s="37">
        <v>112.5</v>
      </c>
      <c r="K321" s="33"/>
      <c r="L321" s="37">
        <v>3641.63</v>
      </c>
    </row>
    <row r="322" spans="1:83" ht="15" x14ac:dyDescent="0.2">
      <c r="C322" s="90" t="s">
        <v>399</v>
      </c>
      <c r="D322" s="90"/>
      <c r="E322" s="90"/>
      <c r="F322" s="90"/>
      <c r="G322" s="90"/>
      <c r="H322" s="90"/>
      <c r="I322" s="91">
        <v>112.5001544640099</v>
      </c>
      <c r="J322" s="91"/>
      <c r="K322" s="91">
        <v>3641.63</v>
      </c>
      <c r="L322" s="91"/>
      <c r="AD322">
        <v>0</v>
      </c>
      <c r="AE322">
        <v>0</v>
      </c>
      <c r="AN322" s="39">
        <v>3641.63</v>
      </c>
      <c r="AO322">
        <v>0</v>
      </c>
      <c r="AQ322" t="s">
        <v>400</v>
      </c>
      <c r="AR322">
        <v>0</v>
      </c>
      <c r="AT322">
        <v>0</v>
      </c>
      <c r="AV322" t="s">
        <v>400</v>
      </c>
      <c r="AW322" s="39">
        <v>3641.63</v>
      </c>
      <c r="AX322" s="39">
        <v>3641.63</v>
      </c>
      <c r="AZ322">
        <v>0</v>
      </c>
      <c r="BA322">
        <v>0</v>
      </c>
      <c r="CD322">
        <v>1</v>
      </c>
    </row>
    <row r="323" spans="1:83" ht="27.75" customHeight="1" x14ac:dyDescent="0.2">
      <c r="A323" s="68"/>
      <c r="B323" s="68"/>
      <c r="C323" s="69" t="s">
        <v>82</v>
      </c>
      <c r="D323" s="68"/>
      <c r="E323" s="68"/>
      <c r="F323" s="68"/>
      <c r="G323" s="68"/>
      <c r="H323" s="68"/>
      <c r="I323" s="68"/>
      <c r="J323" s="68"/>
      <c r="K323" s="68"/>
      <c r="L323" s="68"/>
    </row>
    <row r="324" spans="1:83" ht="42.75" x14ac:dyDescent="0.2">
      <c r="A324" s="25" t="s">
        <v>83</v>
      </c>
      <c r="B324" s="77" t="s">
        <v>428</v>
      </c>
      <c r="C324" s="77" t="s">
        <v>84</v>
      </c>
      <c r="D324" s="27" t="s">
        <v>18</v>
      </c>
      <c r="E324" s="28">
        <v>1</v>
      </c>
      <c r="F324" s="26"/>
      <c r="G324" s="28">
        <v>1</v>
      </c>
      <c r="H324" s="29"/>
      <c r="I324" s="78"/>
      <c r="J324" s="29"/>
      <c r="K324" s="77"/>
      <c r="L324" s="29"/>
    </row>
    <row r="325" spans="1:83" ht="15" x14ac:dyDescent="0.2">
      <c r="A325" s="26"/>
      <c r="B325" s="28">
        <v>1</v>
      </c>
      <c r="C325" s="26" t="s">
        <v>394</v>
      </c>
      <c r="D325" s="27" t="s">
        <v>200</v>
      </c>
      <c r="E325" s="31"/>
      <c r="F325" s="28"/>
      <c r="G325" s="31">
        <v>0.44</v>
      </c>
      <c r="H325" s="28"/>
      <c r="I325" s="28"/>
      <c r="J325" s="28"/>
      <c r="K325" s="28"/>
      <c r="L325" s="32">
        <v>104.84</v>
      </c>
    </row>
    <row r="326" spans="1:83" ht="28.5" x14ac:dyDescent="0.2">
      <c r="A326" s="77"/>
      <c r="B326" s="77" t="s">
        <v>285</v>
      </c>
      <c r="C326" s="77" t="s">
        <v>286</v>
      </c>
      <c r="D326" s="27" t="s">
        <v>200</v>
      </c>
      <c r="E326" s="28">
        <v>0.44</v>
      </c>
      <c r="F326" s="26"/>
      <c r="G326" s="28">
        <v>0.44</v>
      </c>
      <c r="H326" s="29"/>
      <c r="I326" s="78"/>
      <c r="J326" s="29">
        <v>238.28</v>
      </c>
      <c r="K326" s="77"/>
      <c r="L326" s="29">
        <v>104.84</v>
      </c>
    </row>
    <row r="327" spans="1:83" ht="15" x14ac:dyDescent="0.2">
      <c r="A327" s="26"/>
      <c r="B327" s="28">
        <v>2</v>
      </c>
      <c r="C327" s="26" t="s">
        <v>408</v>
      </c>
      <c r="D327" s="27"/>
      <c r="E327" s="31"/>
      <c r="F327" s="28"/>
      <c r="G327" s="31"/>
      <c r="H327" s="28"/>
      <c r="I327" s="28"/>
      <c r="J327" s="28"/>
      <c r="K327" s="28"/>
      <c r="L327" s="32">
        <v>495.26</v>
      </c>
    </row>
    <row r="328" spans="1:83" ht="15" x14ac:dyDescent="0.2">
      <c r="A328" s="26"/>
      <c r="B328" s="28"/>
      <c r="C328" s="26" t="s">
        <v>412</v>
      </c>
      <c r="D328" s="27" t="s">
        <v>200</v>
      </c>
      <c r="E328" s="31"/>
      <c r="F328" s="28"/>
      <c r="G328" s="31">
        <v>0.72</v>
      </c>
      <c r="H328" s="28"/>
      <c r="I328" s="28"/>
      <c r="J328" s="28"/>
      <c r="K328" s="28"/>
      <c r="L328" s="32">
        <v>157.51999999999998</v>
      </c>
      <c r="CE328">
        <v>1</v>
      </c>
    </row>
    <row r="329" spans="1:83" ht="28.5" x14ac:dyDescent="0.2">
      <c r="A329" s="77"/>
      <c r="B329" s="77" t="s">
        <v>218</v>
      </c>
      <c r="C329" s="77" t="s">
        <v>219</v>
      </c>
      <c r="D329" s="27" t="s">
        <v>216</v>
      </c>
      <c r="E329" s="28">
        <v>0.24</v>
      </c>
      <c r="F329" s="26"/>
      <c r="G329" s="28">
        <v>0.24</v>
      </c>
      <c r="H329" s="29"/>
      <c r="I329" s="78"/>
      <c r="J329" s="29">
        <v>1482.53</v>
      </c>
      <c r="K329" s="77"/>
      <c r="L329" s="29">
        <v>355.81</v>
      </c>
    </row>
    <row r="330" spans="1:83" ht="28.5" x14ac:dyDescent="0.2">
      <c r="A330" s="77"/>
      <c r="B330" s="77" t="s">
        <v>220</v>
      </c>
      <c r="C330" s="77" t="s">
        <v>410</v>
      </c>
      <c r="D330" s="27" t="s">
        <v>200</v>
      </c>
      <c r="E330" s="28">
        <v>0.24</v>
      </c>
      <c r="F330" s="26"/>
      <c r="G330" s="28">
        <v>0.24</v>
      </c>
      <c r="H330" s="29"/>
      <c r="I330" s="78"/>
      <c r="J330" s="29">
        <v>376.24</v>
      </c>
      <c r="K330" s="77"/>
      <c r="L330" s="29">
        <v>90.3</v>
      </c>
      <c r="CE330">
        <v>1</v>
      </c>
    </row>
    <row r="331" spans="1:83" ht="28.5" x14ac:dyDescent="0.2">
      <c r="A331" s="77"/>
      <c r="B331" s="77" t="s">
        <v>287</v>
      </c>
      <c r="C331" s="77" t="s">
        <v>288</v>
      </c>
      <c r="D331" s="27" t="s">
        <v>216</v>
      </c>
      <c r="E331" s="28">
        <v>0.24</v>
      </c>
      <c r="F331" s="26"/>
      <c r="G331" s="28">
        <v>0.24</v>
      </c>
      <c r="H331" s="29"/>
      <c r="I331" s="78"/>
      <c r="J331" s="29">
        <v>12.95</v>
      </c>
      <c r="K331" s="77"/>
      <c r="L331" s="29">
        <v>3.11</v>
      </c>
    </row>
    <row r="332" spans="1:83" ht="28.5" x14ac:dyDescent="0.2">
      <c r="A332" s="77"/>
      <c r="B332" s="77" t="s">
        <v>289</v>
      </c>
      <c r="C332" s="77" t="s">
        <v>290</v>
      </c>
      <c r="D332" s="27" t="s">
        <v>216</v>
      </c>
      <c r="E332" s="28">
        <v>0.24</v>
      </c>
      <c r="F332" s="26"/>
      <c r="G332" s="28">
        <v>0.24</v>
      </c>
      <c r="H332" s="29"/>
      <c r="I332" s="78"/>
      <c r="J332" s="29">
        <v>568.08000000000004</v>
      </c>
      <c r="K332" s="77"/>
      <c r="L332" s="29">
        <v>136.34</v>
      </c>
    </row>
    <row r="333" spans="1:83" ht="28.5" x14ac:dyDescent="0.2">
      <c r="A333" s="77"/>
      <c r="B333" s="77" t="s">
        <v>225</v>
      </c>
      <c r="C333" s="33" t="s">
        <v>411</v>
      </c>
      <c r="D333" s="34" t="s">
        <v>200</v>
      </c>
      <c r="E333" s="35">
        <v>0.24</v>
      </c>
      <c r="F333" s="36"/>
      <c r="G333" s="35">
        <v>0.24</v>
      </c>
      <c r="H333" s="37"/>
      <c r="I333" s="38"/>
      <c r="J333" s="37">
        <v>280.08999999999997</v>
      </c>
      <c r="K333" s="33"/>
      <c r="L333" s="37">
        <v>67.22</v>
      </c>
      <c r="CE333">
        <v>1</v>
      </c>
    </row>
    <row r="334" spans="1:83" ht="15" x14ac:dyDescent="0.2">
      <c r="A334" s="77"/>
      <c r="B334" s="77"/>
      <c r="C334" s="76" t="s">
        <v>395</v>
      </c>
      <c r="D334" s="27"/>
      <c r="E334" s="28"/>
      <c r="F334" s="26"/>
      <c r="G334" s="28"/>
      <c r="H334" s="29"/>
      <c r="I334" s="78"/>
      <c r="J334" s="29"/>
      <c r="K334" s="77"/>
      <c r="L334" s="29">
        <v>757.62</v>
      </c>
    </row>
    <row r="335" spans="1:83" ht="14.25" x14ac:dyDescent="0.2">
      <c r="A335" s="77"/>
      <c r="B335" s="77"/>
      <c r="C335" s="77" t="s">
        <v>396</v>
      </c>
      <c r="D335" s="27"/>
      <c r="E335" s="28"/>
      <c r="F335" s="26"/>
      <c r="G335" s="28"/>
      <c r="H335" s="29"/>
      <c r="I335" s="78"/>
      <c r="J335" s="29"/>
      <c r="K335" s="77"/>
      <c r="L335" s="29">
        <v>262.36</v>
      </c>
    </row>
    <row r="336" spans="1:83" ht="14.25" x14ac:dyDescent="0.2">
      <c r="A336" s="77"/>
      <c r="B336" s="77" t="s">
        <v>85</v>
      </c>
      <c r="C336" s="77" t="s">
        <v>429</v>
      </c>
      <c r="D336" s="27" t="s">
        <v>348</v>
      </c>
      <c r="E336" s="28">
        <v>103</v>
      </c>
      <c r="F336" s="26"/>
      <c r="G336" s="28">
        <v>103</v>
      </c>
      <c r="H336" s="29"/>
      <c r="I336" s="78"/>
      <c r="J336" s="29"/>
      <c r="K336" s="77"/>
      <c r="L336" s="29">
        <v>270.23</v>
      </c>
    </row>
    <row r="337" spans="1:83" ht="14.25" x14ac:dyDescent="0.2">
      <c r="A337" s="33"/>
      <c r="B337" s="33" t="s">
        <v>86</v>
      </c>
      <c r="C337" s="33" t="s">
        <v>430</v>
      </c>
      <c r="D337" s="34" t="s">
        <v>348</v>
      </c>
      <c r="E337" s="35">
        <v>60</v>
      </c>
      <c r="F337" s="36"/>
      <c r="G337" s="35">
        <v>60</v>
      </c>
      <c r="H337" s="37"/>
      <c r="I337" s="38"/>
      <c r="J337" s="37"/>
      <c r="K337" s="33"/>
      <c r="L337" s="37">
        <v>157.41999999999999</v>
      </c>
    </row>
    <row r="338" spans="1:83" ht="15" x14ac:dyDescent="0.2">
      <c r="C338" s="90" t="s">
        <v>399</v>
      </c>
      <c r="D338" s="90"/>
      <c r="E338" s="90"/>
      <c r="F338" s="90"/>
      <c r="G338" s="90"/>
      <c r="H338" s="90"/>
      <c r="I338" s="91">
        <v>1185.27</v>
      </c>
      <c r="J338" s="91"/>
      <c r="K338" s="91">
        <v>1185.27</v>
      </c>
      <c r="L338" s="91"/>
      <c r="AD338">
        <v>921.45</v>
      </c>
      <c r="AE338">
        <v>536.77</v>
      </c>
      <c r="AN338" s="39">
        <v>1185.27</v>
      </c>
      <c r="AO338" s="39">
        <v>495.26</v>
      </c>
      <c r="AQ338" t="s">
        <v>400</v>
      </c>
      <c r="AR338" s="39">
        <v>104.84</v>
      </c>
      <c r="AT338" s="39">
        <v>157.51999999999998</v>
      </c>
      <c r="AV338" t="s">
        <v>400</v>
      </c>
      <c r="AW338">
        <v>0</v>
      </c>
      <c r="AZ338">
        <v>270.23</v>
      </c>
      <c r="BA338">
        <v>157.41999999999999</v>
      </c>
      <c r="CD338">
        <v>1</v>
      </c>
    </row>
    <row r="339" spans="1:83" ht="57" x14ac:dyDescent="0.2">
      <c r="A339" s="25" t="s">
        <v>87</v>
      </c>
      <c r="B339" s="77" t="s">
        <v>431</v>
      </c>
      <c r="C339" s="77" t="s">
        <v>88</v>
      </c>
      <c r="D339" s="27" t="s">
        <v>18</v>
      </c>
      <c r="E339" s="28">
        <v>1</v>
      </c>
      <c r="F339" s="26"/>
      <c r="G339" s="28">
        <v>1</v>
      </c>
      <c r="H339" s="29"/>
      <c r="I339" s="78"/>
      <c r="J339" s="29"/>
      <c r="K339" s="77"/>
      <c r="L339" s="29"/>
    </row>
    <row r="340" spans="1:83" ht="15" x14ac:dyDescent="0.2">
      <c r="A340" s="26"/>
      <c r="B340" s="28">
        <v>1</v>
      </c>
      <c r="C340" s="26" t="s">
        <v>394</v>
      </c>
      <c r="D340" s="27" t="s">
        <v>200</v>
      </c>
      <c r="E340" s="31"/>
      <c r="F340" s="28"/>
      <c r="G340" s="31">
        <v>0.25</v>
      </c>
      <c r="H340" s="28"/>
      <c r="I340" s="28"/>
      <c r="J340" s="28"/>
      <c r="K340" s="28"/>
      <c r="L340" s="32">
        <v>59.57</v>
      </c>
    </row>
    <row r="341" spans="1:83" ht="28.5" x14ac:dyDescent="0.2">
      <c r="A341" s="77"/>
      <c r="B341" s="77" t="s">
        <v>285</v>
      </c>
      <c r="C341" s="77" t="s">
        <v>286</v>
      </c>
      <c r="D341" s="27" t="s">
        <v>200</v>
      </c>
      <c r="E341" s="28">
        <v>0.25</v>
      </c>
      <c r="F341" s="26"/>
      <c r="G341" s="28">
        <v>0.25</v>
      </c>
      <c r="H341" s="29"/>
      <c r="I341" s="78"/>
      <c r="J341" s="29">
        <v>238.28</v>
      </c>
      <c r="K341" s="77"/>
      <c r="L341" s="29">
        <v>59.57</v>
      </c>
    </row>
    <row r="342" spans="1:83" ht="15" x14ac:dyDescent="0.2">
      <c r="A342" s="26"/>
      <c r="B342" s="28">
        <v>2</v>
      </c>
      <c r="C342" s="26" t="s">
        <v>408</v>
      </c>
      <c r="D342" s="27"/>
      <c r="E342" s="31"/>
      <c r="F342" s="28"/>
      <c r="G342" s="31"/>
      <c r="H342" s="28"/>
      <c r="I342" s="28"/>
      <c r="J342" s="28"/>
      <c r="K342" s="28"/>
      <c r="L342" s="32">
        <v>81.340000000000018</v>
      </c>
    </row>
    <row r="343" spans="1:83" ht="15" x14ac:dyDescent="0.2">
      <c r="A343" s="26"/>
      <c r="B343" s="28"/>
      <c r="C343" s="26" t="s">
        <v>412</v>
      </c>
      <c r="D343" s="27" t="s">
        <v>200</v>
      </c>
      <c r="E343" s="31"/>
      <c r="F343" s="28"/>
      <c r="G343" s="31">
        <v>0.28000000000000003</v>
      </c>
      <c r="H343" s="28"/>
      <c r="I343" s="28"/>
      <c r="J343" s="28"/>
      <c r="K343" s="28"/>
      <c r="L343" s="32">
        <v>39.21</v>
      </c>
      <c r="CE343">
        <v>1</v>
      </c>
    </row>
    <row r="344" spans="1:83" ht="28.5" x14ac:dyDescent="0.2">
      <c r="A344" s="77"/>
      <c r="B344" s="77" t="s">
        <v>287</v>
      </c>
      <c r="C344" s="77" t="s">
        <v>288</v>
      </c>
      <c r="D344" s="27" t="s">
        <v>216</v>
      </c>
      <c r="E344" s="28">
        <v>0.14000000000000001</v>
      </c>
      <c r="F344" s="26"/>
      <c r="G344" s="28">
        <v>0.14000000000000001</v>
      </c>
      <c r="H344" s="29"/>
      <c r="I344" s="78"/>
      <c r="J344" s="29">
        <v>12.95</v>
      </c>
      <c r="K344" s="77"/>
      <c r="L344" s="29">
        <v>1.81</v>
      </c>
    </row>
    <row r="345" spans="1:83" ht="28.5" x14ac:dyDescent="0.2">
      <c r="A345" s="77"/>
      <c r="B345" s="77" t="s">
        <v>289</v>
      </c>
      <c r="C345" s="77" t="s">
        <v>290</v>
      </c>
      <c r="D345" s="27" t="s">
        <v>216</v>
      </c>
      <c r="E345" s="28">
        <v>0.14000000000000001</v>
      </c>
      <c r="F345" s="26"/>
      <c r="G345" s="28">
        <v>0.14000000000000001</v>
      </c>
      <c r="H345" s="29"/>
      <c r="I345" s="78"/>
      <c r="J345" s="29">
        <v>568.08000000000004</v>
      </c>
      <c r="K345" s="77"/>
      <c r="L345" s="29">
        <v>79.53</v>
      </c>
    </row>
    <row r="346" spans="1:83" ht="28.5" x14ac:dyDescent="0.2">
      <c r="A346" s="77"/>
      <c r="B346" s="77" t="s">
        <v>225</v>
      </c>
      <c r="C346" s="33" t="s">
        <v>411</v>
      </c>
      <c r="D346" s="34" t="s">
        <v>200</v>
      </c>
      <c r="E346" s="35">
        <v>0.14000000000000001</v>
      </c>
      <c r="F346" s="36"/>
      <c r="G346" s="35">
        <v>0.14000000000000001</v>
      </c>
      <c r="H346" s="37"/>
      <c r="I346" s="38"/>
      <c r="J346" s="37">
        <v>280.08999999999997</v>
      </c>
      <c r="K346" s="33"/>
      <c r="L346" s="37">
        <v>39.21</v>
      </c>
      <c r="CE346">
        <v>1</v>
      </c>
    </row>
    <row r="347" spans="1:83" ht="15" x14ac:dyDescent="0.2">
      <c r="A347" s="77"/>
      <c r="B347" s="77"/>
      <c r="C347" s="76" t="s">
        <v>395</v>
      </c>
      <c r="D347" s="27"/>
      <c r="E347" s="28"/>
      <c r="F347" s="26"/>
      <c r="G347" s="28"/>
      <c r="H347" s="29"/>
      <c r="I347" s="78"/>
      <c r="J347" s="29"/>
      <c r="K347" s="77"/>
      <c r="L347" s="29">
        <v>180.12000000000003</v>
      </c>
    </row>
    <row r="348" spans="1:83" ht="14.25" x14ac:dyDescent="0.2">
      <c r="A348" s="77"/>
      <c r="B348" s="77"/>
      <c r="C348" s="77" t="s">
        <v>396</v>
      </c>
      <c r="D348" s="27"/>
      <c r="E348" s="28"/>
      <c r="F348" s="26"/>
      <c r="G348" s="28"/>
      <c r="H348" s="29"/>
      <c r="I348" s="78"/>
      <c r="J348" s="29"/>
      <c r="K348" s="77"/>
      <c r="L348" s="29">
        <v>98.78</v>
      </c>
    </row>
    <row r="349" spans="1:83" ht="14.25" x14ac:dyDescent="0.2">
      <c r="A349" s="77"/>
      <c r="B349" s="77" t="s">
        <v>85</v>
      </c>
      <c r="C349" s="77" t="s">
        <v>429</v>
      </c>
      <c r="D349" s="27" t="s">
        <v>348</v>
      </c>
      <c r="E349" s="28">
        <v>103</v>
      </c>
      <c r="F349" s="26"/>
      <c r="G349" s="28">
        <v>103</v>
      </c>
      <c r="H349" s="29"/>
      <c r="I349" s="78"/>
      <c r="J349" s="29"/>
      <c r="K349" s="77"/>
      <c r="L349" s="29">
        <v>101.74</v>
      </c>
    </row>
    <row r="350" spans="1:83" ht="14.25" x14ac:dyDescent="0.2">
      <c r="A350" s="33"/>
      <c r="B350" s="33" t="s">
        <v>86</v>
      </c>
      <c r="C350" s="33" t="s">
        <v>430</v>
      </c>
      <c r="D350" s="34" t="s">
        <v>348</v>
      </c>
      <c r="E350" s="35">
        <v>60</v>
      </c>
      <c r="F350" s="36"/>
      <c r="G350" s="35">
        <v>60</v>
      </c>
      <c r="H350" s="37"/>
      <c r="I350" s="38"/>
      <c r="J350" s="37"/>
      <c r="K350" s="33"/>
      <c r="L350" s="37">
        <v>59.27</v>
      </c>
    </row>
    <row r="351" spans="1:83" ht="15" x14ac:dyDescent="0.2">
      <c r="C351" s="90" t="s">
        <v>399</v>
      </c>
      <c r="D351" s="90"/>
      <c r="E351" s="90"/>
      <c r="F351" s="90"/>
      <c r="G351" s="90"/>
      <c r="H351" s="90"/>
      <c r="I351" s="91">
        <v>341.13</v>
      </c>
      <c r="J351" s="91"/>
      <c r="K351" s="91">
        <v>341.13</v>
      </c>
      <c r="L351" s="91"/>
      <c r="AD351">
        <v>533.91999999999996</v>
      </c>
      <c r="AE351">
        <v>311.02</v>
      </c>
      <c r="AN351" s="39">
        <v>341.13</v>
      </c>
      <c r="AO351" s="39">
        <v>81.340000000000018</v>
      </c>
      <c r="AQ351" t="s">
        <v>400</v>
      </c>
      <c r="AR351" s="39">
        <v>59.57</v>
      </c>
      <c r="AT351" s="39">
        <v>39.21</v>
      </c>
      <c r="AV351" t="s">
        <v>400</v>
      </c>
      <c r="AW351">
        <v>0</v>
      </c>
      <c r="AZ351">
        <v>101.74</v>
      </c>
      <c r="BA351">
        <v>59.27</v>
      </c>
      <c r="CD351">
        <v>1</v>
      </c>
    </row>
    <row r="352" spans="1:83" ht="42.75" x14ac:dyDescent="0.2">
      <c r="A352" s="25" t="s">
        <v>89</v>
      </c>
      <c r="B352" s="77" t="s">
        <v>432</v>
      </c>
      <c r="C352" s="77" t="s">
        <v>90</v>
      </c>
      <c r="D352" s="27" t="s">
        <v>18</v>
      </c>
      <c r="E352" s="28">
        <v>1</v>
      </c>
      <c r="F352" s="26"/>
      <c r="G352" s="28">
        <v>1</v>
      </c>
      <c r="H352" s="29"/>
      <c r="I352" s="78"/>
      <c r="J352" s="29"/>
      <c r="K352" s="77"/>
      <c r="L352" s="29"/>
    </row>
    <row r="353" spans="1:83" ht="15" x14ac:dyDescent="0.2">
      <c r="A353" s="26"/>
      <c r="B353" s="28">
        <v>1</v>
      </c>
      <c r="C353" s="26" t="s">
        <v>394</v>
      </c>
      <c r="D353" s="27" t="s">
        <v>200</v>
      </c>
      <c r="E353" s="31"/>
      <c r="F353" s="28"/>
      <c r="G353" s="31">
        <v>3.06</v>
      </c>
      <c r="H353" s="28"/>
      <c r="I353" s="28"/>
      <c r="J353" s="28"/>
      <c r="K353" s="28"/>
      <c r="L353" s="32">
        <v>789.91</v>
      </c>
    </row>
    <row r="354" spans="1:83" ht="28.5" x14ac:dyDescent="0.2">
      <c r="A354" s="77"/>
      <c r="B354" s="77" t="s">
        <v>291</v>
      </c>
      <c r="C354" s="77" t="s">
        <v>292</v>
      </c>
      <c r="D354" s="27" t="s">
        <v>200</v>
      </c>
      <c r="E354" s="28">
        <v>3.06</v>
      </c>
      <c r="F354" s="26"/>
      <c r="G354" s="28">
        <v>3.06</v>
      </c>
      <c r="H354" s="29"/>
      <c r="I354" s="78"/>
      <c r="J354" s="29">
        <v>258.14</v>
      </c>
      <c r="K354" s="77"/>
      <c r="L354" s="29">
        <v>789.91</v>
      </c>
    </row>
    <row r="355" spans="1:83" ht="15" x14ac:dyDescent="0.2">
      <c r="A355" s="26"/>
      <c r="B355" s="28">
        <v>2</v>
      </c>
      <c r="C355" s="26" t="s">
        <v>408</v>
      </c>
      <c r="D355" s="27"/>
      <c r="E355" s="31"/>
      <c r="F355" s="28"/>
      <c r="G355" s="31"/>
      <c r="H355" s="28"/>
      <c r="I355" s="28"/>
      <c r="J355" s="28"/>
      <c r="K355" s="28"/>
      <c r="L355" s="32">
        <v>1350.1899999999998</v>
      </c>
    </row>
    <row r="356" spans="1:83" ht="15" x14ac:dyDescent="0.2">
      <c r="A356" s="26"/>
      <c r="B356" s="28"/>
      <c r="C356" s="26" t="s">
        <v>412</v>
      </c>
      <c r="D356" s="27" t="s">
        <v>200</v>
      </c>
      <c r="E356" s="31"/>
      <c r="F356" s="28"/>
      <c r="G356" s="31">
        <v>0.87000000000000011</v>
      </c>
      <c r="H356" s="28"/>
      <c r="I356" s="28"/>
      <c r="J356" s="28"/>
      <c r="K356" s="28"/>
      <c r="L356" s="32">
        <v>272.11</v>
      </c>
      <c r="CE356">
        <v>1</v>
      </c>
    </row>
    <row r="357" spans="1:83" ht="42.75" x14ac:dyDescent="0.2">
      <c r="A357" s="77"/>
      <c r="B357" s="77" t="s">
        <v>293</v>
      </c>
      <c r="C357" s="77" t="s">
        <v>294</v>
      </c>
      <c r="D357" s="27" t="s">
        <v>216</v>
      </c>
      <c r="E357" s="28">
        <v>0.68</v>
      </c>
      <c r="F357" s="26"/>
      <c r="G357" s="28">
        <v>0.68</v>
      </c>
      <c r="H357" s="29"/>
      <c r="I357" s="78"/>
      <c r="J357" s="29">
        <v>1832.19</v>
      </c>
      <c r="K357" s="77"/>
      <c r="L357" s="29">
        <v>1245.8900000000001</v>
      </c>
    </row>
    <row r="358" spans="1:83" ht="28.5" x14ac:dyDescent="0.2">
      <c r="A358" s="77"/>
      <c r="B358" s="77" t="s">
        <v>270</v>
      </c>
      <c r="C358" s="77" t="s">
        <v>425</v>
      </c>
      <c r="D358" s="27" t="s">
        <v>200</v>
      </c>
      <c r="E358" s="28">
        <v>0.68</v>
      </c>
      <c r="F358" s="26"/>
      <c r="G358" s="28">
        <v>0.68</v>
      </c>
      <c r="H358" s="29"/>
      <c r="I358" s="78"/>
      <c r="J358" s="29">
        <v>321.89</v>
      </c>
      <c r="K358" s="77"/>
      <c r="L358" s="29">
        <v>218.89</v>
      </c>
      <c r="CE358">
        <v>1</v>
      </c>
    </row>
    <row r="359" spans="1:83" ht="28.5" x14ac:dyDescent="0.2">
      <c r="A359" s="77"/>
      <c r="B359" s="77" t="s">
        <v>246</v>
      </c>
      <c r="C359" s="77" t="s">
        <v>247</v>
      </c>
      <c r="D359" s="27" t="s">
        <v>216</v>
      </c>
      <c r="E359" s="28">
        <v>0.19</v>
      </c>
      <c r="F359" s="26"/>
      <c r="G359" s="28">
        <v>0.19</v>
      </c>
      <c r="H359" s="29"/>
      <c r="I359" s="78"/>
      <c r="J359" s="29">
        <v>548.96</v>
      </c>
      <c r="K359" s="77"/>
      <c r="L359" s="29">
        <v>104.3</v>
      </c>
    </row>
    <row r="360" spans="1:83" ht="28.5" x14ac:dyDescent="0.2">
      <c r="A360" s="77"/>
      <c r="B360" s="77" t="s">
        <v>225</v>
      </c>
      <c r="C360" s="77" t="s">
        <v>411</v>
      </c>
      <c r="D360" s="27" t="s">
        <v>200</v>
      </c>
      <c r="E360" s="28">
        <v>0.19</v>
      </c>
      <c r="F360" s="26"/>
      <c r="G360" s="28">
        <v>0.19</v>
      </c>
      <c r="H360" s="29"/>
      <c r="I360" s="78"/>
      <c r="J360" s="29">
        <v>280.08999999999997</v>
      </c>
      <c r="K360" s="77"/>
      <c r="L360" s="29">
        <v>53.22</v>
      </c>
      <c r="CE360">
        <v>1</v>
      </c>
    </row>
    <row r="361" spans="1:83" ht="15" x14ac:dyDescent="0.2">
      <c r="A361" s="26"/>
      <c r="B361" s="28">
        <v>4</v>
      </c>
      <c r="C361" s="26" t="s">
        <v>404</v>
      </c>
      <c r="D361" s="27"/>
      <c r="E361" s="31"/>
      <c r="F361" s="28"/>
      <c r="G361" s="31"/>
      <c r="H361" s="28"/>
      <c r="I361" s="28"/>
      <c r="J361" s="28"/>
      <c r="K361" s="28"/>
      <c r="L361" s="32">
        <v>166.97</v>
      </c>
    </row>
    <row r="362" spans="1:83" ht="14.25" x14ac:dyDescent="0.2">
      <c r="A362" s="77"/>
      <c r="B362" s="77" t="s">
        <v>295</v>
      </c>
      <c r="C362" s="77" t="s">
        <v>296</v>
      </c>
      <c r="D362" s="27" t="s">
        <v>81</v>
      </c>
      <c r="E362" s="28">
        <v>0.1</v>
      </c>
      <c r="F362" s="26"/>
      <c r="G362" s="28">
        <v>0.1</v>
      </c>
      <c r="H362" s="29">
        <v>238.29</v>
      </c>
      <c r="I362" s="78">
        <v>1.72</v>
      </c>
      <c r="J362" s="29">
        <v>409.86</v>
      </c>
      <c r="K362" s="77"/>
      <c r="L362" s="29">
        <v>40.99</v>
      </c>
    </row>
    <row r="363" spans="1:83" ht="14.25" x14ac:dyDescent="0.2">
      <c r="A363" s="77"/>
      <c r="B363" s="77" t="s">
        <v>297</v>
      </c>
      <c r="C363" s="77" t="s">
        <v>298</v>
      </c>
      <c r="D363" s="27" t="s">
        <v>81</v>
      </c>
      <c r="E363" s="28">
        <v>0.03</v>
      </c>
      <c r="F363" s="26"/>
      <c r="G363" s="28">
        <v>0.03</v>
      </c>
      <c r="H363" s="29">
        <v>80.02</v>
      </c>
      <c r="I363" s="78">
        <v>1.72</v>
      </c>
      <c r="J363" s="29">
        <v>137.63</v>
      </c>
      <c r="K363" s="77"/>
      <c r="L363" s="29">
        <v>4.13</v>
      </c>
    </row>
    <row r="364" spans="1:83" ht="14.25" x14ac:dyDescent="0.2">
      <c r="A364" s="77"/>
      <c r="B364" s="77" t="s">
        <v>299</v>
      </c>
      <c r="C364" s="77" t="s">
        <v>300</v>
      </c>
      <c r="D364" s="27" t="s">
        <v>81</v>
      </c>
      <c r="E364" s="28">
        <v>0.02</v>
      </c>
      <c r="F364" s="26"/>
      <c r="G364" s="28">
        <v>0.02</v>
      </c>
      <c r="H364" s="29">
        <v>56.11</v>
      </c>
      <c r="I364" s="78">
        <v>1.59</v>
      </c>
      <c r="J364" s="29">
        <v>89.21</v>
      </c>
      <c r="K364" s="77"/>
      <c r="L364" s="29">
        <v>1.78</v>
      </c>
    </row>
    <row r="365" spans="1:83" ht="14.25" x14ac:dyDescent="0.2">
      <c r="A365" s="77"/>
      <c r="B365" s="77" t="s">
        <v>301</v>
      </c>
      <c r="C365" s="77" t="s">
        <v>302</v>
      </c>
      <c r="D365" s="27" t="s">
        <v>141</v>
      </c>
      <c r="E365" s="28">
        <v>4.0000000000000002E-4</v>
      </c>
      <c r="F365" s="26"/>
      <c r="G365" s="28">
        <v>4.0000000000000002E-4</v>
      </c>
      <c r="H365" s="29">
        <v>61265.39</v>
      </c>
      <c r="I365" s="78">
        <v>1.33</v>
      </c>
      <c r="J365" s="29">
        <v>81482.97</v>
      </c>
      <c r="K365" s="77"/>
      <c r="L365" s="29">
        <v>32.590000000000003</v>
      </c>
    </row>
    <row r="366" spans="1:83" ht="14.25" x14ac:dyDescent="0.2">
      <c r="A366" s="77"/>
      <c r="B366" s="77" t="s">
        <v>303</v>
      </c>
      <c r="C366" s="77" t="s">
        <v>304</v>
      </c>
      <c r="D366" s="27" t="s">
        <v>141</v>
      </c>
      <c r="E366" s="28">
        <v>1E-4</v>
      </c>
      <c r="F366" s="26"/>
      <c r="G366" s="28">
        <v>1E-4</v>
      </c>
      <c r="H366" s="29">
        <v>80020.98</v>
      </c>
      <c r="I366" s="78">
        <v>1.03</v>
      </c>
      <c r="J366" s="29">
        <v>82421.61</v>
      </c>
      <c r="K366" s="77"/>
      <c r="L366" s="29">
        <v>8.24</v>
      </c>
    </row>
    <row r="367" spans="1:83" ht="14.25" x14ac:dyDescent="0.2">
      <c r="A367" s="77"/>
      <c r="B367" s="77" t="s">
        <v>305</v>
      </c>
      <c r="C367" s="33" t="s">
        <v>306</v>
      </c>
      <c r="D367" s="34" t="s">
        <v>112</v>
      </c>
      <c r="E367" s="35">
        <v>0.06</v>
      </c>
      <c r="F367" s="36"/>
      <c r="G367" s="35">
        <v>0.06</v>
      </c>
      <c r="H367" s="37">
        <v>1031.73</v>
      </c>
      <c r="I367" s="38">
        <v>1.28</v>
      </c>
      <c r="J367" s="37">
        <v>1320.61</v>
      </c>
      <c r="K367" s="33"/>
      <c r="L367" s="37">
        <v>79.239999999999995</v>
      </c>
    </row>
    <row r="368" spans="1:83" ht="15" x14ac:dyDescent="0.2">
      <c r="A368" s="77"/>
      <c r="B368" s="77"/>
      <c r="C368" s="76" t="s">
        <v>395</v>
      </c>
      <c r="D368" s="27"/>
      <c r="E368" s="28"/>
      <c r="F368" s="26"/>
      <c r="G368" s="28"/>
      <c r="H368" s="29"/>
      <c r="I368" s="78"/>
      <c r="J368" s="29"/>
      <c r="K368" s="77"/>
      <c r="L368" s="29">
        <v>2579.1799999999998</v>
      </c>
    </row>
    <row r="369" spans="1:82" ht="14.25" x14ac:dyDescent="0.2">
      <c r="A369" s="77"/>
      <c r="B369" s="77"/>
      <c r="C369" s="77" t="s">
        <v>396</v>
      </c>
      <c r="D369" s="27"/>
      <c r="E369" s="28"/>
      <c r="F369" s="26"/>
      <c r="G369" s="28"/>
      <c r="H369" s="29"/>
      <c r="I369" s="78"/>
      <c r="J369" s="29"/>
      <c r="K369" s="77"/>
      <c r="L369" s="29">
        <v>1062.02</v>
      </c>
    </row>
    <row r="370" spans="1:82" ht="14.25" x14ac:dyDescent="0.2">
      <c r="A370" s="77"/>
      <c r="B370" s="77" t="s">
        <v>85</v>
      </c>
      <c r="C370" s="77" t="s">
        <v>429</v>
      </c>
      <c r="D370" s="27" t="s">
        <v>348</v>
      </c>
      <c r="E370" s="28">
        <v>103</v>
      </c>
      <c r="F370" s="26"/>
      <c r="G370" s="28">
        <v>103</v>
      </c>
      <c r="H370" s="29"/>
      <c r="I370" s="78"/>
      <c r="J370" s="29"/>
      <c r="K370" s="77"/>
      <c r="L370" s="29">
        <v>1093.8800000000001</v>
      </c>
    </row>
    <row r="371" spans="1:82" ht="14.25" x14ac:dyDescent="0.2">
      <c r="A371" s="33"/>
      <c r="B371" s="33" t="s">
        <v>86</v>
      </c>
      <c r="C371" s="33" t="s">
        <v>430</v>
      </c>
      <c r="D371" s="34" t="s">
        <v>348</v>
      </c>
      <c r="E371" s="35">
        <v>60</v>
      </c>
      <c r="F371" s="36"/>
      <c r="G371" s="35">
        <v>60</v>
      </c>
      <c r="H371" s="37"/>
      <c r="I371" s="38"/>
      <c r="J371" s="37"/>
      <c r="K371" s="33"/>
      <c r="L371" s="37">
        <v>637.21</v>
      </c>
    </row>
    <row r="372" spans="1:82" ht="15" x14ac:dyDescent="0.2">
      <c r="C372" s="90" t="s">
        <v>399</v>
      </c>
      <c r="D372" s="90"/>
      <c r="E372" s="90"/>
      <c r="F372" s="90"/>
      <c r="G372" s="90"/>
      <c r="H372" s="90"/>
      <c r="I372" s="91">
        <v>4310.2699999999995</v>
      </c>
      <c r="J372" s="91"/>
      <c r="K372" s="91">
        <v>4310.2699999999995</v>
      </c>
      <c r="L372" s="91"/>
      <c r="AD372">
        <v>885.92</v>
      </c>
      <c r="AE372">
        <v>516.07000000000005</v>
      </c>
      <c r="AN372" s="39">
        <v>4310.2699999999995</v>
      </c>
      <c r="AO372" s="39">
        <v>1350.1899999999998</v>
      </c>
      <c r="AQ372" t="s">
        <v>400</v>
      </c>
      <c r="AR372" s="39">
        <v>789.91</v>
      </c>
      <c r="AT372" s="39">
        <v>272.11</v>
      </c>
      <c r="AV372" t="s">
        <v>400</v>
      </c>
      <c r="AW372" s="39">
        <v>166.97</v>
      </c>
      <c r="AZ372">
        <v>1093.8800000000001</v>
      </c>
      <c r="BA372">
        <v>637.21</v>
      </c>
      <c r="CD372">
        <v>1</v>
      </c>
    </row>
    <row r="373" spans="1:82" ht="42.75" x14ac:dyDescent="0.2">
      <c r="A373" s="41" t="s">
        <v>91</v>
      </c>
      <c r="B373" s="33" t="s">
        <v>92</v>
      </c>
      <c r="C373" s="33" t="s">
        <v>93</v>
      </c>
      <c r="D373" s="34" t="s">
        <v>18</v>
      </c>
      <c r="E373" s="35">
        <v>1</v>
      </c>
      <c r="F373" s="36"/>
      <c r="G373" s="35">
        <v>1</v>
      </c>
      <c r="H373" s="37"/>
      <c r="I373" s="38"/>
      <c r="J373" s="37">
        <v>18333.330000000002</v>
      </c>
      <c r="K373" s="33"/>
      <c r="L373" s="37">
        <v>18333.330000000002</v>
      </c>
    </row>
    <row r="374" spans="1:82" ht="15" x14ac:dyDescent="0.2">
      <c r="C374" s="90" t="s">
        <v>399</v>
      </c>
      <c r="D374" s="90"/>
      <c r="E374" s="90"/>
      <c r="F374" s="90"/>
      <c r="G374" s="90"/>
      <c r="H374" s="90"/>
      <c r="I374" s="91">
        <v>18333.330000000002</v>
      </c>
      <c r="J374" s="91"/>
      <c r="K374" s="91">
        <v>18333.330000000002</v>
      </c>
      <c r="L374" s="91"/>
      <c r="AD374">
        <v>0</v>
      </c>
      <c r="AE374">
        <v>0</v>
      </c>
      <c r="AN374" s="39">
        <v>18333.330000000002</v>
      </c>
      <c r="AO374">
        <v>0</v>
      </c>
      <c r="AQ374" t="s">
        <v>400</v>
      </c>
      <c r="AR374">
        <v>0</v>
      </c>
      <c r="AT374">
        <v>0</v>
      </c>
      <c r="AV374" t="s">
        <v>400</v>
      </c>
      <c r="AW374" s="39">
        <v>18333.330000000002</v>
      </c>
      <c r="AX374" s="39">
        <v>18333.330000000002</v>
      </c>
      <c r="AZ374">
        <v>0</v>
      </c>
      <c r="BA374">
        <v>0</v>
      </c>
      <c r="CD374">
        <v>1</v>
      </c>
    </row>
    <row r="375" spans="1:82" ht="42.75" x14ac:dyDescent="0.2">
      <c r="A375" s="41" t="s">
        <v>94</v>
      </c>
      <c r="B375" s="33" t="s">
        <v>95</v>
      </c>
      <c r="C375" s="33" t="s">
        <v>96</v>
      </c>
      <c r="D375" s="34" t="s">
        <v>18</v>
      </c>
      <c r="E375" s="35">
        <v>1</v>
      </c>
      <c r="F375" s="36"/>
      <c r="G375" s="35">
        <v>1</v>
      </c>
      <c r="H375" s="37"/>
      <c r="I375" s="38"/>
      <c r="J375" s="37">
        <v>3501.67</v>
      </c>
      <c r="K375" s="33"/>
      <c r="L375" s="37">
        <v>3501.67</v>
      </c>
    </row>
    <row r="376" spans="1:82" ht="15" x14ac:dyDescent="0.2">
      <c r="C376" s="90" t="s">
        <v>399</v>
      </c>
      <c r="D376" s="90"/>
      <c r="E376" s="90"/>
      <c r="F376" s="90"/>
      <c r="G376" s="90"/>
      <c r="H376" s="90"/>
      <c r="I376" s="91">
        <v>3501.67</v>
      </c>
      <c r="J376" s="91"/>
      <c r="K376" s="91">
        <v>3501.67</v>
      </c>
      <c r="L376" s="91"/>
      <c r="AD376">
        <v>0</v>
      </c>
      <c r="AE376">
        <v>0</v>
      </c>
      <c r="AN376" s="39">
        <v>3501.67</v>
      </c>
      <c r="AO376">
        <v>0</v>
      </c>
      <c r="AQ376" t="s">
        <v>400</v>
      </c>
      <c r="AR376">
        <v>0</v>
      </c>
      <c r="AT376">
        <v>0</v>
      </c>
      <c r="AV376" t="s">
        <v>400</v>
      </c>
      <c r="AW376" s="39">
        <v>3501.67</v>
      </c>
      <c r="AX376" s="39">
        <v>3501.67</v>
      </c>
      <c r="AZ376">
        <v>0</v>
      </c>
      <c r="BA376">
        <v>0</v>
      </c>
      <c r="CD376">
        <v>1</v>
      </c>
    </row>
    <row r="377" spans="1:82" ht="42.75" x14ac:dyDescent="0.2">
      <c r="A377" s="41" t="s">
        <v>97</v>
      </c>
      <c r="B377" s="33" t="s">
        <v>98</v>
      </c>
      <c r="C377" s="33" t="s">
        <v>99</v>
      </c>
      <c r="D377" s="34" t="s">
        <v>18</v>
      </c>
      <c r="E377" s="35">
        <v>2</v>
      </c>
      <c r="F377" s="36"/>
      <c r="G377" s="35">
        <v>2</v>
      </c>
      <c r="H377" s="37"/>
      <c r="I377" s="38"/>
      <c r="J377" s="37">
        <v>1374.17</v>
      </c>
      <c r="K377" s="33"/>
      <c r="L377" s="37">
        <v>2748.34</v>
      </c>
    </row>
    <row r="378" spans="1:82" ht="15" x14ac:dyDescent="0.2">
      <c r="C378" s="90" t="s">
        <v>399</v>
      </c>
      <c r="D378" s="90"/>
      <c r="E378" s="90"/>
      <c r="F378" s="90"/>
      <c r="G378" s="90"/>
      <c r="H378" s="90"/>
      <c r="I378" s="91">
        <v>1374.17</v>
      </c>
      <c r="J378" s="91"/>
      <c r="K378" s="91">
        <v>2748.34</v>
      </c>
      <c r="L378" s="91"/>
      <c r="AD378">
        <v>0</v>
      </c>
      <c r="AE378">
        <v>0</v>
      </c>
      <c r="AN378" s="39">
        <v>2748.34</v>
      </c>
      <c r="AO378">
        <v>0</v>
      </c>
      <c r="AQ378" t="s">
        <v>400</v>
      </c>
      <c r="AR378">
        <v>0</v>
      </c>
      <c r="AT378">
        <v>0</v>
      </c>
      <c r="AV378" t="s">
        <v>400</v>
      </c>
      <c r="AW378" s="39">
        <v>2748.34</v>
      </c>
      <c r="AX378" s="39">
        <v>2748.34</v>
      </c>
      <c r="AZ378">
        <v>0</v>
      </c>
      <c r="BA378">
        <v>0</v>
      </c>
      <c r="CD378">
        <v>1</v>
      </c>
    </row>
    <row r="379" spans="1:82" ht="42.75" x14ac:dyDescent="0.2">
      <c r="A379" s="41" t="s">
        <v>100</v>
      </c>
      <c r="B379" s="33" t="s">
        <v>101</v>
      </c>
      <c r="C379" s="33" t="s">
        <v>102</v>
      </c>
      <c r="D379" s="34" t="s">
        <v>18</v>
      </c>
      <c r="E379" s="35">
        <v>2</v>
      </c>
      <c r="F379" s="36"/>
      <c r="G379" s="35">
        <v>2</v>
      </c>
      <c r="H379" s="37"/>
      <c r="I379" s="38"/>
      <c r="J379" s="37">
        <v>262.5</v>
      </c>
      <c r="K379" s="33"/>
      <c r="L379" s="37">
        <v>525</v>
      </c>
    </row>
    <row r="380" spans="1:82" ht="15" x14ac:dyDescent="0.2">
      <c r="C380" s="90" t="s">
        <v>399</v>
      </c>
      <c r="D380" s="90"/>
      <c r="E380" s="90"/>
      <c r="F380" s="90"/>
      <c r="G380" s="90"/>
      <c r="H380" s="90"/>
      <c r="I380" s="91">
        <v>262.5</v>
      </c>
      <c r="J380" s="91"/>
      <c r="K380" s="91">
        <v>525</v>
      </c>
      <c r="L380" s="91"/>
      <c r="AD380">
        <v>0</v>
      </c>
      <c r="AE380">
        <v>0</v>
      </c>
      <c r="AN380" s="39">
        <v>525</v>
      </c>
      <c r="AO380">
        <v>0</v>
      </c>
      <c r="AQ380" t="s">
        <v>400</v>
      </c>
      <c r="AR380">
        <v>0</v>
      </c>
      <c r="AT380">
        <v>0</v>
      </c>
      <c r="AV380" t="s">
        <v>400</v>
      </c>
      <c r="AW380" s="39">
        <v>525</v>
      </c>
      <c r="AX380" s="39">
        <v>525</v>
      </c>
      <c r="AZ380">
        <v>0</v>
      </c>
      <c r="BA380">
        <v>0</v>
      </c>
      <c r="CD380">
        <v>1</v>
      </c>
    </row>
    <row r="381" spans="1:82" ht="14.25" x14ac:dyDescent="0.2">
      <c r="A381" s="41" t="s">
        <v>103</v>
      </c>
      <c r="B381" s="33" t="s">
        <v>104</v>
      </c>
      <c r="C381" s="33" t="s">
        <v>105</v>
      </c>
      <c r="D381" s="34" t="s">
        <v>18</v>
      </c>
      <c r="E381" s="35">
        <v>8</v>
      </c>
      <c r="F381" s="36"/>
      <c r="G381" s="35">
        <v>8</v>
      </c>
      <c r="H381" s="37">
        <v>636.16</v>
      </c>
      <c r="I381" s="38">
        <v>1.64</v>
      </c>
      <c r="J381" s="37">
        <v>1043.3</v>
      </c>
      <c r="K381" s="33"/>
      <c r="L381" s="37">
        <v>8346.4</v>
      </c>
    </row>
    <row r="382" spans="1:82" ht="15" x14ac:dyDescent="0.2">
      <c r="C382" s="90" t="s">
        <v>399</v>
      </c>
      <c r="D382" s="90"/>
      <c r="E382" s="90"/>
      <c r="F382" s="90"/>
      <c r="G382" s="90"/>
      <c r="H382" s="90"/>
      <c r="I382" s="91">
        <v>1043.3</v>
      </c>
      <c r="J382" s="91"/>
      <c r="K382" s="91">
        <v>8346.4</v>
      </c>
      <c r="L382" s="91"/>
      <c r="AD382">
        <v>0</v>
      </c>
      <c r="AE382">
        <v>0</v>
      </c>
      <c r="AN382" s="39">
        <v>8346.4</v>
      </c>
      <c r="AO382">
        <v>0</v>
      </c>
      <c r="AQ382" t="s">
        <v>400</v>
      </c>
      <c r="AR382">
        <v>0</v>
      </c>
      <c r="AT382">
        <v>0</v>
      </c>
      <c r="AV382" t="s">
        <v>400</v>
      </c>
      <c r="AW382" s="39">
        <v>8346.4</v>
      </c>
      <c r="AZ382">
        <v>0</v>
      </c>
      <c r="BA382">
        <v>0</v>
      </c>
      <c r="CD382">
        <v>1</v>
      </c>
    </row>
    <row r="383" spans="1:82" ht="42.75" x14ac:dyDescent="0.2">
      <c r="A383" s="41" t="s">
        <v>106</v>
      </c>
      <c r="B383" s="33" t="s">
        <v>107</v>
      </c>
      <c r="C383" s="33" t="s">
        <v>108</v>
      </c>
      <c r="D383" s="34" t="s">
        <v>18</v>
      </c>
      <c r="E383" s="35">
        <v>9</v>
      </c>
      <c r="F383" s="36"/>
      <c r="G383" s="35">
        <v>9</v>
      </c>
      <c r="H383" s="37"/>
      <c r="I383" s="38"/>
      <c r="J383" s="37">
        <v>2037.75</v>
      </c>
      <c r="K383" s="33"/>
      <c r="L383" s="37">
        <v>18339.75</v>
      </c>
    </row>
    <row r="384" spans="1:82" ht="15" x14ac:dyDescent="0.2">
      <c r="C384" s="90" t="s">
        <v>399</v>
      </c>
      <c r="D384" s="90"/>
      <c r="E384" s="90"/>
      <c r="F384" s="90"/>
      <c r="G384" s="90"/>
      <c r="H384" s="90"/>
      <c r="I384" s="91">
        <v>2037.75</v>
      </c>
      <c r="J384" s="91"/>
      <c r="K384" s="91">
        <v>18339.75</v>
      </c>
      <c r="L384" s="91"/>
      <c r="AD384">
        <v>0</v>
      </c>
      <c r="AE384">
        <v>0</v>
      </c>
      <c r="AN384" s="39">
        <v>18339.75</v>
      </c>
      <c r="AO384">
        <v>0</v>
      </c>
      <c r="AQ384" t="s">
        <v>400</v>
      </c>
      <c r="AR384">
        <v>0</v>
      </c>
      <c r="AT384">
        <v>0</v>
      </c>
      <c r="AV384" t="s">
        <v>400</v>
      </c>
      <c r="AW384" s="39">
        <v>18339.75</v>
      </c>
      <c r="AX384" s="39">
        <v>18339.75</v>
      </c>
      <c r="AZ384">
        <v>0</v>
      </c>
      <c r="BA384">
        <v>0</v>
      </c>
      <c r="CD384">
        <v>1</v>
      </c>
    </row>
    <row r="385" spans="1:82" ht="28.5" x14ac:dyDescent="0.2">
      <c r="A385" s="25" t="s">
        <v>109</v>
      </c>
      <c r="B385" s="77" t="s">
        <v>110</v>
      </c>
      <c r="C385" s="77" t="s">
        <v>111</v>
      </c>
      <c r="D385" s="27" t="s">
        <v>112</v>
      </c>
      <c r="E385" s="28">
        <v>0.03</v>
      </c>
      <c r="F385" s="26"/>
      <c r="G385" s="28">
        <v>0.03</v>
      </c>
      <c r="H385" s="29">
        <v>8510.91</v>
      </c>
      <c r="I385" s="78">
        <v>1.04</v>
      </c>
      <c r="J385" s="29">
        <v>8851.35</v>
      </c>
      <c r="K385" s="77"/>
      <c r="L385" s="29">
        <v>265.54000000000002</v>
      </c>
    </row>
    <row r="386" spans="1:82" x14ac:dyDescent="0.2">
      <c r="A386" s="42"/>
      <c r="B386" s="42"/>
      <c r="C386" s="43" t="s">
        <v>547</v>
      </c>
      <c r="D386" s="42"/>
      <c r="E386" s="42"/>
      <c r="F386" s="42"/>
      <c r="G386" s="42"/>
      <c r="H386" s="42"/>
      <c r="I386" s="42"/>
      <c r="J386" s="42"/>
      <c r="K386" s="42"/>
      <c r="L386" s="42"/>
    </row>
    <row r="387" spans="1:82" ht="15" x14ac:dyDescent="0.2">
      <c r="C387" s="90" t="s">
        <v>399</v>
      </c>
      <c r="D387" s="90"/>
      <c r="E387" s="90"/>
      <c r="F387" s="90"/>
      <c r="G387" s="90"/>
      <c r="H387" s="90"/>
      <c r="I387" s="91">
        <v>8851.3333333333339</v>
      </c>
      <c r="J387" s="91"/>
      <c r="K387" s="91">
        <v>265.54000000000002</v>
      </c>
      <c r="L387" s="91"/>
      <c r="AD387">
        <v>0</v>
      </c>
      <c r="AE387">
        <v>0</v>
      </c>
      <c r="AN387" s="39">
        <v>265.54000000000002</v>
      </c>
      <c r="AO387">
        <v>0</v>
      </c>
      <c r="AQ387" t="s">
        <v>400</v>
      </c>
      <c r="AR387">
        <v>0</v>
      </c>
      <c r="AT387">
        <v>0</v>
      </c>
      <c r="AV387" t="s">
        <v>400</v>
      </c>
      <c r="AW387" s="39">
        <v>265.54000000000002</v>
      </c>
      <c r="AZ387">
        <v>0</v>
      </c>
      <c r="BA387">
        <v>0</v>
      </c>
      <c r="CD387">
        <v>2</v>
      </c>
    </row>
    <row r="388" spans="1:82" ht="28.5" x14ac:dyDescent="0.2">
      <c r="A388" s="25" t="s">
        <v>113</v>
      </c>
      <c r="B388" s="77" t="s">
        <v>114</v>
      </c>
      <c r="C388" s="77" t="s">
        <v>115</v>
      </c>
      <c r="D388" s="27" t="s">
        <v>112</v>
      </c>
      <c r="E388" s="28">
        <v>0.06</v>
      </c>
      <c r="F388" s="26"/>
      <c r="G388" s="28">
        <v>0.06</v>
      </c>
      <c r="H388" s="29">
        <v>18559.990000000002</v>
      </c>
      <c r="I388" s="78">
        <v>1.04</v>
      </c>
      <c r="J388" s="29">
        <v>19302.39</v>
      </c>
      <c r="K388" s="77"/>
      <c r="L388" s="29">
        <v>1158.1400000000001</v>
      </c>
    </row>
    <row r="389" spans="1:82" x14ac:dyDescent="0.2">
      <c r="A389" s="42"/>
      <c r="B389" s="42"/>
      <c r="C389" s="43" t="s">
        <v>548</v>
      </c>
      <c r="D389" s="42"/>
      <c r="E389" s="42"/>
      <c r="F389" s="42"/>
      <c r="G389" s="42"/>
      <c r="H389" s="42"/>
      <c r="I389" s="42"/>
      <c r="J389" s="42"/>
      <c r="K389" s="42"/>
      <c r="L389" s="42"/>
    </row>
    <row r="390" spans="1:82" ht="15" x14ac:dyDescent="0.2">
      <c r="C390" s="90" t="s">
        <v>399</v>
      </c>
      <c r="D390" s="90"/>
      <c r="E390" s="90"/>
      <c r="F390" s="90"/>
      <c r="G390" s="90"/>
      <c r="H390" s="90"/>
      <c r="I390" s="91">
        <v>19302.333333333336</v>
      </c>
      <c r="J390" s="91"/>
      <c r="K390" s="91">
        <v>1158.1400000000001</v>
      </c>
      <c r="L390" s="91"/>
      <c r="AD390">
        <v>0</v>
      </c>
      <c r="AE390">
        <v>0</v>
      </c>
      <c r="AN390" s="39">
        <v>1158.1400000000001</v>
      </c>
      <c r="AO390">
        <v>0</v>
      </c>
      <c r="AQ390" t="s">
        <v>400</v>
      </c>
      <c r="AR390">
        <v>0</v>
      </c>
      <c r="AT390">
        <v>0</v>
      </c>
      <c r="AV390" t="s">
        <v>400</v>
      </c>
      <c r="AW390" s="39">
        <v>1158.1400000000001</v>
      </c>
      <c r="AZ390">
        <v>0</v>
      </c>
      <c r="BA390">
        <v>0</v>
      </c>
      <c r="CD390">
        <v>2</v>
      </c>
    </row>
    <row r="391" spans="1:82" ht="28.5" x14ac:dyDescent="0.2">
      <c r="A391" s="41" t="s">
        <v>116</v>
      </c>
      <c r="B391" s="33" t="s">
        <v>117</v>
      </c>
      <c r="C391" s="33" t="s">
        <v>118</v>
      </c>
      <c r="D391" s="34" t="s">
        <v>18</v>
      </c>
      <c r="E391" s="35">
        <v>6</v>
      </c>
      <c r="F391" s="36"/>
      <c r="G391" s="35">
        <v>6</v>
      </c>
      <c r="H391" s="37">
        <v>67.569999999999993</v>
      </c>
      <c r="I391" s="38">
        <v>1.04</v>
      </c>
      <c r="J391" s="37">
        <v>70.27</v>
      </c>
      <c r="K391" s="33"/>
      <c r="L391" s="37">
        <v>421.62</v>
      </c>
    </row>
    <row r="392" spans="1:82" ht="15" x14ac:dyDescent="0.2">
      <c r="C392" s="90" t="s">
        <v>399</v>
      </c>
      <c r="D392" s="90"/>
      <c r="E392" s="90"/>
      <c r="F392" s="90"/>
      <c r="G392" s="90"/>
      <c r="H392" s="90"/>
      <c r="I392" s="91">
        <v>70.27</v>
      </c>
      <c r="J392" s="91"/>
      <c r="K392" s="91">
        <v>421.62</v>
      </c>
      <c r="L392" s="91"/>
      <c r="AD392">
        <v>0</v>
      </c>
      <c r="AE392">
        <v>0</v>
      </c>
      <c r="AN392" s="39">
        <v>421.62</v>
      </c>
      <c r="AO392">
        <v>0</v>
      </c>
      <c r="AQ392" t="s">
        <v>400</v>
      </c>
      <c r="AR392">
        <v>0</v>
      </c>
      <c r="AT392">
        <v>0</v>
      </c>
      <c r="AV392" t="s">
        <v>400</v>
      </c>
      <c r="AW392" s="39">
        <v>421.62</v>
      </c>
      <c r="AZ392">
        <v>0</v>
      </c>
      <c r="BA392">
        <v>0</v>
      </c>
      <c r="CD392">
        <v>2</v>
      </c>
    </row>
    <row r="393" spans="1:82" ht="42.75" x14ac:dyDescent="0.2">
      <c r="A393" s="41" t="s">
        <v>119</v>
      </c>
      <c r="B393" s="33" t="s">
        <v>120</v>
      </c>
      <c r="C393" s="33" t="s">
        <v>121</v>
      </c>
      <c r="D393" s="34" t="s">
        <v>18</v>
      </c>
      <c r="E393" s="35">
        <v>3</v>
      </c>
      <c r="F393" s="36"/>
      <c r="G393" s="35">
        <v>3</v>
      </c>
      <c r="H393" s="37"/>
      <c r="I393" s="38"/>
      <c r="J393" s="37">
        <v>138.47</v>
      </c>
      <c r="K393" s="33"/>
      <c r="L393" s="37">
        <v>415.41</v>
      </c>
    </row>
    <row r="394" spans="1:82" ht="15" x14ac:dyDescent="0.2">
      <c r="C394" s="90" t="s">
        <v>399</v>
      </c>
      <c r="D394" s="90"/>
      <c r="E394" s="90"/>
      <c r="F394" s="90"/>
      <c r="G394" s="90"/>
      <c r="H394" s="90"/>
      <c r="I394" s="91">
        <v>138.47</v>
      </c>
      <c r="J394" s="91"/>
      <c r="K394" s="91">
        <v>415.41</v>
      </c>
      <c r="L394" s="91"/>
      <c r="AD394">
        <v>0</v>
      </c>
      <c r="AE394">
        <v>0</v>
      </c>
      <c r="AN394" s="39">
        <v>415.41</v>
      </c>
      <c r="AO394">
        <v>0</v>
      </c>
      <c r="AQ394" t="s">
        <v>400</v>
      </c>
      <c r="AR394">
        <v>0</v>
      </c>
      <c r="AT394">
        <v>0</v>
      </c>
      <c r="AV394" t="s">
        <v>400</v>
      </c>
      <c r="AW394" s="39">
        <v>415.41</v>
      </c>
      <c r="AX394" s="39">
        <v>415.41</v>
      </c>
      <c r="AZ394">
        <v>0</v>
      </c>
      <c r="BA394">
        <v>0</v>
      </c>
      <c r="CD394">
        <v>2</v>
      </c>
    </row>
    <row r="395" spans="1:82" ht="71.25" x14ac:dyDescent="0.2">
      <c r="A395" s="41" t="s">
        <v>122</v>
      </c>
      <c r="B395" s="33" t="s">
        <v>123</v>
      </c>
      <c r="C395" s="33" t="s">
        <v>124</v>
      </c>
      <c r="D395" s="34" t="s">
        <v>18</v>
      </c>
      <c r="E395" s="35">
        <v>7</v>
      </c>
      <c r="F395" s="36"/>
      <c r="G395" s="35">
        <v>7</v>
      </c>
      <c r="H395" s="37">
        <v>127.56</v>
      </c>
      <c r="I395" s="38">
        <v>1.24</v>
      </c>
      <c r="J395" s="37">
        <v>158.16999999999999</v>
      </c>
      <c r="K395" s="33"/>
      <c r="L395" s="37">
        <v>1107.19</v>
      </c>
    </row>
    <row r="396" spans="1:82" ht="15" x14ac:dyDescent="0.2">
      <c r="C396" s="90" t="s">
        <v>399</v>
      </c>
      <c r="D396" s="90"/>
      <c r="E396" s="90"/>
      <c r="F396" s="90"/>
      <c r="G396" s="90"/>
      <c r="H396" s="90"/>
      <c r="I396" s="91">
        <v>158.17000000000002</v>
      </c>
      <c r="J396" s="91"/>
      <c r="K396" s="91">
        <v>1107.19</v>
      </c>
      <c r="L396" s="91"/>
      <c r="AD396">
        <v>0</v>
      </c>
      <c r="AE396">
        <v>0</v>
      </c>
      <c r="AN396" s="39">
        <v>1107.19</v>
      </c>
      <c r="AO396">
        <v>0</v>
      </c>
      <c r="AQ396" t="s">
        <v>400</v>
      </c>
      <c r="AR396">
        <v>0</v>
      </c>
      <c r="AT396">
        <v>0</v>
      </c>
      <c r="AV396" t="s">
        <v>400</v>
      </c>
      <c r="AW396" s="39">
        <v>1107.19</v>
      </c>
      <c r="AZ396">
        <v>0</v>
      </c>
      <c r="BA396">
        <v>0</v>
      </c>
      <c r="CD396">
        <v>2</v>
      </c>
    </row>
    <row r="397" spans="1:82" ht="57" x14ac:dyDescent="0.2">
      <c r="A397" s="41" t="s">
        <v>125</v>
      </c>
      <c r="B397" s="33" t="s">
        <v>126</v>
      </c>
      <c r="C397" s="33" t="s">
        <v>127</v>
      </c>
      <c r="D397" s="34" t="s">
        <v>18</v>
      </c>
      <c r="E397" s="35">
        <v>0.2</v>
      </c>
      <c r="F397" s="36"/>
      <c r="G397" s="35">
        <v>0.2</v>
      </c>
      <c r="H397" s="37">
        <v>4136.76</v>
      </c>
      <c r="I397" s="38">
        <v>1.41</v>
      </c>
      <c r="J397" s="37">
        <v>5832.83</v>
      </c>
      <c r="K397" s="33"/>
      <c r="L397" s="37">
        <v>1166.57</v>
      </c>
    </row>
    <row r="398" spans="1:82" ht="15" x14ac:dyDescent="0.2">
      <c r="C398" s="90" t="s">
        <v>399</v>
      </c>
      <c r="D398" s="90"/>
      <c r="E398" s="90"/>
      <c r="F398" s="90"/>
      <c r="G398" s="90"/>
      <c r="H398" s="90"/>
      <c r="I398" s="91">
        <v>5832.8499999999995</v>
      </c>
      <c r="J398" s="91"/>
      <c r="K398" s="91">
        <v>1166.57</v>
      </c>
      <c r="L398" s="91"/>
      <c r="AD398">
        <v>0</v>
      </c>
      <c r="AE398">
        <v>0</v>
      </c>
      <c r="AN398" s="39">
        <v>1166.57</v>
      </c>
      <c r="AO398">
        <v>0</v>
      </c>
      <c r="AQ398" t="s">
        <v>400</v>
      </c>
      <c r="AR398">
        <v>0</v>
      </c>
      <c r="AT398">
        <v>0</v>
      </c>
      <c r="AV398" t="s">
        <v>400</v>
      </c>
      <c r="AW398" s="39">
        <v>1166.57</v>
      </c>
      <c r="AZ398">
        <v>0</v>
      </c>
      <c r="BA398">
        <v>0</v>
      </c>
      <c r="CD398">
        <v>1</v>
      </c>
    </row>
    <row r="399" spans="1:82" ht="28.5" x14ac:dyDescent="0.2">
      <c r="A399" s="25" t="s">
        <v>128</v>
      </c>
      <c r="B399" s="77" t="s">
        <v>129</v>
      </c>
      <c r="C399" s="77" t="s">
        <v>130</v>
      </c>
      <c r="D399" s="27" t="s">
        <v>112</v>
      </c>
      <c r="E399" s="28">
        <v>0.1</v>
      </c>
      <c r="F399" s="26"/>
      <c r="G399" s="28">
        <v>0.1</v>
      </c>
      <c r="H399" s="29">
        <v>1367.14</v>
      </c>
      <c r="I399" s="78">
        <v>1.1399999999999999</v>
      </c>
      <c r="J399" s="29">
        <v>1558.54</v>
      </c>
      <c r="K399" s="77"/>
      <c r="L399" s="29">
        <v>155.85</v>
      </c>
    </row>
    <row r="400" spans="1:82" x14ac:dyDescent="0.2">
      <c r="A400" s="42"/>
      <c r="B400" s="42"/>
      <c r="C400" s="43" t="s">
        <v>549</v>
      </c>
      <c r="D400" s="42"/>
      <c r="E400" s="42"/>
      <c r="F400" s="42"/>
      <c r="G400" s="42"/>
      <c r="H400" s="42"/>
      <c r="I400" s="42"/>
      <c r="J400" s="42"/>
      <c r="K400" s="42"/>
      <c r="L400" s="42"/>
    </row>
    <row r="401" spans="1:83" ht="15" x14ac:dyDescent="0.2">
      <c r="C401" s="90" t="s">
        <v>399</v>
      </c>
      <c r="D401" s="90"/>
      <c r="E401" s="90"/>
      <c r="F401" s="90"/>
      <c r="G401" s="90"/>
      <c r="H401" s="90"/>
      <c r="I401" s="91">
        <v>1558.4999999999998</v>
      </c>
      <c r="J401" s="91"/>
      <c r="K401" s="91">
        <v>155.85</v>
      </c>
      <c r="L401" s="91"/>
      <c r="AD401">
        <v>0</v>
      </c>
      <c r="AE401">
        <v>0</v>
      </c>
      <c r="AN401" s="39">
        <v>155.85</v>
      </c>
      <c r="AO401">
        <v>0</v>
      </c>
      <c r="AQ401" t="s">
        <v>400</v>
      </c>
      <c r="AR401">
        <v>0</v>
      </c>
      <c r="AT401">
        <v>0</v>
      </c>
      <c r="AV401" t="s">
        <v>400</v>
      </c>
      <c r="AW401" s="39">
        <v>155.85</v>
      </c>
      <c r="AZ401">
        <v>0</v>
      </c>
      <c r="BA401">
        <v>0</v>
      </c>
      <c r="CD401">
        <v>1</v>
      </c>
    </row>
    <row r="402" spans="1:83" ht="42.75" x14ac:dyDescent="0.2">
      <c r="A402" s="25" t="s">
        <v>131</v>
      </c>
      <c r="B402" s="77" t="s">
        <v>393</v>
      </c>
      <c r="C402" s="77" t="s">
        <v>4</v>
      </c>
      <c r="D402" s="27" t="s">
        <v>5</v>
      </c>
      <c r="E402" s="28">
        <v>7.4999999999999997E-3</v>
      </c>
      <c r="F402" s="26"/>
      <c r="G402" s="28">
        <v>7.4999999999999997E-3</v>
      </c>
      <c r="H402" s="29"/>
      <c r="I402" s="78"/>
      <c r="J402" s="29"/>
      <c r="K402" s="77"/>
      <c r="L402" s="29"/>
    </row>
    <row r="403" spans="1:83" x14ac:dyDescent="0.2">
      <c r="C403" s="30" t="s">
        <v>550</v>
      </c>
    </row>
    <row r="404" spans="1:83" ht="15" x14ac:dyDescent="0.2">
      <c r="A404" s="26"/>
      <c r="B404" s="28">
        <v>1</v>
      </c>
      <c r="C404" s="26" t="s">
        <v>394</v>
      </c>
      <c r="D404" s="27" t="s">
        <v>200</v>
      </c>
      <c r="E404" s="31"/>
      <c r="F404" s="28"/>
      <c r="G404" s="31">
        <v>1.155</v>
      </c>
      <c r="H404" s="28"/>
      <c r="I404" s="28"/>
      <c r="J404" s="28"/>
      <c r="K404" s="28"/>
      <c r="L404" s="32">
        <v>263.14</v>
      </c>
    </row>
    <row r="405" spans="1:83" ht="28.5" x14ac:dyDescent="0.2">
      <c r="A405" s="77"/>
      <c r="B405" s="77" t="s">
        <v>198</v>
      </c>
      <c r="C405" s="33" t="s">
        <v>199</v>
      </c>
      <c r="D405" s="34" t="s">
        <v>200</v>
      </c>
      <c r="E405" s="35">
        <v>154</v>
      </c>
      <c r="F405" s="36"/>
      <c r="G405" s="35">
        <v>1.155</v>
      </c>
      <c r="H405" s="37"/>
      <c r="I405" s="38"/>
      <c r="J405" s="37">
        <v>227.83</v>
      </c>
      <c r="K405" s="33"/>
      <c r="L405" s="37">
        <v>263.14</v>
      </c>
    </row>
    <row r="406" spans="1:83" ht="15" x14ac:dyDescent="0.2">
      <c r="A406" s="77"/>
      <c r="B406" s="77"/>
      <c r="C406" s="76" t="s">
        <v>395</v>
      </c>
      <c r="D406" s="27"/>
      <c r="E406" s="28"/>
      <c r="F406" s="26"/>
      <c r="G406" s="28"/>
      <c r="H406" s="29"/>
      <c r="I406" s="78"/>
      <c r="J406" s="29"/>
      <c r="K406" s="77"/>
      <c r="L406" s="29">
        <v>263.14</v>
      </c>
    </row>
    <row r="407" spans="1:83" ht="14.25" x14ac:dyDescent="0.2">
      <c r="A407" s="77"/>
      <c r="B407" s="77"/>
      <c r="C407" s="77" t="s">
        <v>396</v>
      </c>
      <c r="D407" s="27"/>
      <c r="E407" s="28"/>
      <c r="F407" s="26"/>
      <c r="G407" s="28"/>
      <c r="H407" s="29"/>
      <c r="I407" s="78"/>
      <c r="J407" s="29"/>
      <c r="K407" s="77"/>
      <c r="L407" s="29">
        <v>263.14</v>
      </c>
    </row>
    <row r="408" spans="1:83" ht="28.5" x14ac:dyDescent="0.2">
      <c r="A408" s="77"/>
      <c r="B408" s="77" t="s">
        <v>6</v>
      </c>
      <c r="C408" s="77" t="s">
        <v>397</v>
      </c>
      <c r="D408" s="27" t="s">
        <v>348</v>
      </c>
      <c r="E408" s="28">
        <v>89</v>
      </c>
      <c r="F408" s="26"/>
      <c r="G408" s="28">
        <v>89</v>
      </c>
      <c r="H408" s="29"/>
      <c r="I408" s="78"/>
      <c r="J408" s="29"/>
      <c r="K408" s="77"/>
      <c r="L408" s="29">
        <v>234.19</v>
      </c>
    </row>
    <row r="409" spans="1:83" ht="28.5" x14ac:dyDescent="0.2">
      <c r="A409" s="33"/>
      <c r="B409" s="33" t="s">
        <v>7</v>
      </c>
      <c r="C409" s="33" t="s">
        <v>398</v>
      </c>
      <c r="D409" s="34" t="s">
        <v>348</v>
      </c>
      <c r="E409" s="35">
        <v>40</v>
      </c>
      <c r="F409" s="36"/>
      <c r="G409" s="35">
        <v>40</v>
      </c>
      <c r="H409" s="37"/>
      <c r="I409" s="38"/>
      <c r="J409" s="37"/>
      <c r="K409" s="33"/>
      <c r="L409" s="37">
        <v>105.26</v>
      </c>
    </row>
    <row r="410" spans="1:83" ht="15" x14ac:dyDescent="0.2">
      <c r="C410" s="90" t="s">
        <v>399</v>
      </c>
      <c r="D410" s="90"/>
      <c r="E410" s="90"/>
      <c r="F410" s="90"/>
      <c r="G410" s="90"/>
      <c r="H410" s="90"/>
      <c r="I410" s="91">
        <v>80345.333333333343</v>
      </c>
      <c r="J410" s="91"/>
      <c r="K410" s="91">
        <v>602.59</v>
      </c>
      <c r="L410" s="91"/>
      <c r="AD410">
        <v>1.52</v>
      </c>
      <c r="AE410">
        <v>0.68</v>
      </c>
      <c r="AN410" s="39">
        <v>602.59</v>
      </c>
      <c r="AO410">
        <v>0</v>
      </c>
      <c r="AQ410" t="s">
        <v>400</v>
      </c>
      <c r="AR410" s="39">
        <v>263.14</v>
      </c>
      <c r="AT410">
        <v>0</v>
      </c>
      <c r="AV410" t="s">
        <v>400</v>
      </c>
      <c r="AW410">
        <v>0</v>
      </c>
      <c r="AZ410">
        <v>234.19</v>
      </c>
      <c r="BA410">
        <v>105.26</v>
      </c>
      <c r="CD410">
        <v>1</v>
      </c>
    </row>
    <row r="411" spans="1:83" ht="28.5" x14ac:dyDescent="0.2">
      <c r="A411" s="25" t="s">
        <v>132</v>
      </c>
      <c r="B411" s="77" t="s">
        <v>433</v>
      </c>
      <c r="C411" s="77" t="s">
        <v>133</v>
      </c>
      <c r="D411" s="27" t="s">
        <v>28</v>
      </c>
      <c r="E411" s="28">
        <v>0.05</v>
      </c>
      <c r="F411" s="26"/>
      <c r="G411" s="28">
        <v>0.05</v>
      </c>
      <c r="H411" s="29"/>
      <c r="I411" s="78"/>
      <c r="J411" s="29"/>
      <c r="K411" s="77"/>
      <c r="L411" s="29"/>
    </row>
    <row r="412" spans="1:83" x14ac:dyDescent="0.2">
      <c r="C412" s="30" t="s">
        <v>551</v>
      </c>
    </row>
    <row r="413" spans="1:83" ht="15" x14ac:dyDescent="0.2">
      <c r="A413" s="26"/>
      <c r="B413" s="28">
        <v>1</v>
      </c>
      <c r="C413" s="26" t="s">
        <v>394</v>
      </c>
      <c r="D413" s="27" t="s">
        <v>200</v>
      </c>
      <c r="E413" s="31"/>
      <c r="F413" s="28"/>
      <c r="G413" s="31">
        <v>0.48</v>
      </c>
      <c r="H413" s="28"/>
      <c r="I413" s="28"/>
      <c r="J413" s="28"/>
      <c r="K413" s="28"/>
      <c r="L413" s="32">
        <v>134.44</v>
      </c>
    </row>
    <row r="414" spans="1:83" ht="28.5" x14ac:dyDescent="0.2">
      <c r="A414" s="77"/>
      <c r="B414" s="77" t="s">
        <v>307</v>
      </c>
      <c r="C414" s="77" t="s">
        <v>308</v>
      </c>
      <c r="D414" s="27" t="s">
        <v>200</v>
      </c>
      <c r="E414" s="28">
        <v>9.6</v>
      </c>
      <c r="F414" s="26"/>
      <c r="G414" s="28">
        <v>0.48</v>
      </c>
      <c r="H414" s="29"/>
      <c r="I414" s="78"/>
      <c r="J414" s="29">
        <v>280.08999999999997</v>
      </c>
      <c r="K414" s="77"/>
      <c r="L414" s="29">
        <v>134.44</v>
      </c>
    </row>
    <row r="415" spans="1:83" ht="15" x14ac:dyDescent="0.2">
      <c r="A415" s="26"/>
      <c r="B415" s="28">
        <v>2</v>
      </c>
      <c r="C415" s="26" t="s">
        <v>408</v>
      </c>
      <c r="D415" s="27"/>
      <c r="E415" s="31"/>
      <c r="F415" s="28"/>
      <c r="G415" s="31"/>
      <c r="H415" s="28"/>
      <c r="I415" s="28"/>
      <c r="J415" s="28"/>
      <c r="K415" s="28"/>
      <c r="L415" s="32">
        <v>71.099999999999994</v>
      </c>
    </row>
    <row r="416" spans="1:83" ht="15" x14ac:dyDescent="0.2">
      <c r="A416" s="26"/>
      <c r="B416" s="28"/>
      <c r="C416" s="26" t="s">
        <v>412</v>
      </c>
      <c r="D416" s="27" t="s">
        <v>200</v>
      </c>
      <c r="E416" s="31"/>
      <c r="F416" s="28"/>
      <c r="G416" s="31">
        <v>7.1500000000000008E-2</v>
      </c>
      <c r="H416" s="28"/>
      <c r="I416" s="28"/>
      <c r="J416" s="28"/>
      <c r="K416" s="28"/>
      <c r="L416" s="32">
        <v>20.32</v>
      </c>
      <c r="CE416">
        <v>1</v>
      </c>
    </row>
    <row r="417" spans="1:83" ht="28.5" x14ac:dyDescent="0.2">
      <c r="A417" s="77"/>
      <c r="B417" s="77" t="s">
        <v>309</v>
      </c>
      <c r="C417" s="77" t="s">
        <v>310</v>
      </c>
      <c r="D417" s="27" t="s">
        <v>216</v>
      </c>
      <c r="E417" s="28">
        <v>1.08</v>
      </c>
      <c r="F417" s="26"/>
      <c r="G417" s="28">
        <v>5.3999999999999999E-2</v>
      </c>
      <c r="H417" s="29">
        <v>1070.99</v>
      </c>
      <c r="I417" s="78">
        <v>1.2</v>
      </c>
      <c r="J417" s="29">
        <v>1285.19</v>
      </c>
      <c r="K417" s="77"/>
      <c r="L417" s="29">
        <v>69.400000000000006</v>
      </c>
    </row>
    <row r="418" spans="1:83" ht="28.5" x14ac:dyDescent="0.2">
      <c r="A418" s="77"/>
      <c r="B418" s="77" t="s">
        <v>220</v>
      </c>
      <c r="C418" s="77" t="s">
        <v>410</v>
      </c>
      <c r="D418" s="27" t="s">
        <v>200</v>
      </c>
      <c r="E418" s="28">
        <v>1.08</v>
      </c>
      <c r="F418" s="26"/>
      <c r="G418" s="28">
        <v>5.3999999999999999E-2</v>
      </c>
      <c r="H418" s="29"/>
      <c r="I418" s="78"/>
      <c r="J418" s="29">
        <v>376.24</v>
      </c>
      <c r="K418" s="77"/>
      <c r="L418" s="29">
        <v>20.32</v>
      </c>
      <c r="CE418">
        <v>1</v>
      </c>
    </row>
    <row r="419" spans="1:83" ht="57" x14ac:dyDescent="0.2">
      <c r="A419" s="77"/>
      <c r="B419" s="77" t="s">
        <v>311</v>
      </c>
      <c r="C419" s="77" t="s">
        <v>312</v>
      </c>
      <c r="D419" s="27" t="s">
        <v>216</v>
      </c>
      <c r="E419" s="28">
        <v>0.35</v>
      </c>
      <c r="F419" s="26"/>
      <c r="G419" s="28">
        <v>1.7500000000000002E-2</v>
      </c>
      <c r="H419" s="29"/>
      <c r="I419" s="78"/>
      <c r="J419" s="29">
        <v>97.32</v>
      </c>
      <c r="K419" s="77"/>
      <c r="L419" s="29">
        <v>1.7</v>
      </c>
    </row>
    <row r="420" spans="1:83" ht="15" x14ac:dyDescent="0.2">
      <c r="A420" s="26"/>
      <c r="B420" s="28">
        <v>4</v>
      </c>
      <c r="C420" s="26" t="s">
        <v>404</v>
      </c>
      <c r="D420" s="27"/>
      <c r="E420" s="31"/>
      <c r="F420" s="28"/>
      <c r="G420" s="31"/>
      <c r="H420" s="28"/>
      <c r="I420" s="28"/>
      <c r="J420" s="28"/>
      <c r="K420" s="28"/>
      <c r="L420" s="32">
        <v>232.07</v>
      </c>
    </row>
    <row r="421" spans="1:83" ht="57" x14ac:dyDescent="0.2">
      <c r="A421" s="77"/>
      <c r="B421" s="77" t="s">
        <v>313</v>
      </c>
      <c r="C421" s="77" t="s">
        <v>314</v>
      </c>
      <c r="D421" s="27" t="s">
        <v>81</v>
      </c>
      <c r="E421" s="28">
        <v>0.5</v>
      </c>
      <c r="F421" s="26"/>
      <c r="G421" s="28">
        <v>2.5000000000000001E-2</v>
      </c>
      <c r="H421" s="29">
        <v>155.63</v>
      </c>
      <c r="I421" s="78">
        <v>1.02</v>
      </c>
      <c r="J421" s="29">
        <v>158.74</v>
      </c>
      <c r="K421" s="77"/>
      <c r="L421" s="29">
        <v>3.97</v>
      </c>
    </row>
    <row r="422" spans="1:83" ht="28.5" x14ac:dyDescent="0.2">
      <c r="A422" s="77"/>
      <c r="B422" s="77" t="s">
        <v>139</v>
      </c>
      <c r="C422" s="33" t="s">
        <v>140</v>
      </c>
      <c r="D422" s="34" t="s">
        <v>141</v>
      </c>
      <c r="E422" s="35">
        <v>0.09</v>
      </c>
      <c r="F422" s="36"/>
      <c r="G422" s="35">
        <v>4.4999999999999997E-3</v>
      </c>
      <c r="H422" s="37"/>
      <c r="I422" s="38"/>
      <c r="J422" s="37">
        <v>50687.83</v>
      </c>
      <c r="K422" s="33"/>
      <c r="L422" s="37">
        <v>228.1</v>
      </c>
    </row>
    <row r="423" spans="1:83" ht="15" x14ac:dyDescent="0.2">
      <c r="A423" s="77"/>
      <c r="B423" s="77"/>
      <c r="C423" s="76" t="s">
        <v>395</v>
      </c>
      <c r="D423" s="27"/>
      <c r="E423" s="28"/>
      <c r="F423" s="26"/>
      <c r="G423" s="28"/>
      <c r="H423" s="29"/>
      <c r="I423" s="78"/>
      <c r="J423" s="29"/>
      <c r="K423" s="77"/>
      <c r="L423" s="29">
        <v>457.92999999999995</v>
      </c>
    </row>
    <row r="424" spans="1:83" ht="14.25" x14ac:dyDescent="0.2">
      <c r="A424" s="77"/>
      <c r="B424" s="77"/>
      <c r="C424" s="77" t="s">
        <v>396</v>
      </c>
      <c r="D424" s="27"/>
      <c r="E424" s="28"/>
      <c r="F424" s="26"/>
      <c r="G424" s="28"/>
      <c r="H424" s="29"/>
      <c r="I424" s="78"/>
      <c r="J424" s="29"/>
      <c r="K424" s="77"/>
      <c r="L424" s="29">
        <v>154.76</v>
      </c>
    </row>
    <row r="425" spans="1:83" ht="14.25" x14ac:dyDescent="0.2">
      <c r="A425" s="77"/>
      <c r="B425" s="77" t="s">
        <v>85</v>
      </c>
      <c r="C425" s="77" t="s">
        <v>429</v>
      </c>
      <c r="D425" s="27" t="s">
        <v>348</v>
      </c>
      <c r="E425" s="28">
        <v>103</v>
      </c>
      <c r="F425" s="26"/>
      <c r="G425" s="28">
        <v>103</v>
      </c>
      <c r="H425" s="29"/>
      <c r="I425" s="78"/>
      <c r="J425" s="29"/>
      <c r="K425" s="77"/>
      <c r="L425" s="29">
        <v>159.4</v>
      </c>
    </row>
    <row r="426" spans="1:83" ht="14.25" x14ac:dyDescent="0.2">
      <c r="A426" s="33"/>
      <c r="B426" s="33" t="s">
        <v>86</v>
      </c>
      <c r="C426" s="33" t="s">
        <v>430</v>
      </c>
      <c r="D426" s="34" t="s">
        <v>348</v>
      </c>
      <c r="E426" s="35">
        <v>60</v>
      </c>
      <c r="F426" s="36"/>
      <c r="G426" s="35">
        <v>60</v>
      </c>
      <c r="H426" s="37"/>
      <c r="I426" s="38"/>
      <c r="J426" s="37"/>
      <c r="K426" s="33"/>
      <c r="L426" s="37">
        <v>92.86</v>
      </c>
    </row>
    <row r="427" spans="1:83" ht="15" x14ac:dyDescent="0.2">
      <c r="C427" s="90" t="s">
        <v>399</v>
      </c>
      <c r="D427" s="90"/>
      <c r="E427" s="90"/>
      <c r="F427" s="90"/>
      <c r="G427" s="90"/>
      <c r="H427" s="90"/>
      <c r="I427" s="91">
        <v>14203.800000000001</v>
      </c>
      <c r="J427" s="91"/>
      <c r="K427" s="91">
        <v>710.19</v>
      </c>
      <c r="L427" s="91"/>
      <c r="AD427">
        <v>33.79</v>
      </c>
      <c r="AE427">
        <v>19.690000000000001</v>
      </c>
      <c r="AN427" s="39">
        <v>710.19</v>
      </c>
      <c r="AO427" s="39">
        <v>71.099999999999994</v>
      </c>
      <c r="AQ427" t="s">
        <v>400</v>
      </c>
      <c r="AR427" s="39">
        <v>134.44</v>
      </c>
      <c r="AT427" s="39">
        <v>20.32</v>
      </c>
      <c r="AV427" t="s">
        <v>400</v>
      </c>
      <c r="AW427" s="39">
        <v>232.07</v>
      </c>
      <c r="AZ427">
        <v>159.4</v>
      </c>
      <c r="BA427">
        <v>92.86</v>
      </c>
      <c r="CD427">
        <v>1</v>
      </c>
    </row>
    <row r="428" spans="1:83" ht="28.5" x14ac:dyDescent="0.2">
      <c r="A428" s="25" t="s">
        <v>134</v>
      </c>
      <c r="B428" s="77" t="s">
        <v>434</v>
      </c>
      <c r="C428" s="77" t="s">
        <v>135</v>
      </c>
      <c r="D428" s="27" t="s">
        <v>18</v>
      </c>
      <c r="E428" s="28">
        <v>2</v>
      </c>
      <c r="F428" s="26"/>
      <c r="G428" s="28">
        <v>2</v>
      </c>
      <c r="H428" s="29"/>
      <c r="I428" s="78"/>
      <c r="J428" s="29"/>
      <c r="K428" s="77"/>
      <c r="L428" s="29"/>
    </row>
    <row r="429" spans="1:83" ht="15" x14ac:dyDescent="0.2">
      <c r="A429" s="26"/>
      <c r="B429" s="28">
        <v>1</v>
      </c>
      <c r="C429" s="26" t="s">
        <v>394</v>
      </c>
      <c r="D429" s="27" t="s">
        <v>200</v>
      </c>
      <c r="E429" s="31"/>
      <c r="F429" s="28"/>
      <c r="G429" s="31">
        <v>0.9</v>
      </c>
      <c r="H429" s="28"/>
      <c r="I429" s="28"/>
      <c r="J429" s="28"/>
      <c r="K429" s="28"/>
      <c r="L429" s="32">
        <v>221.98</v>
      </c>
    </row>
    <row r="430" spans="1:83" ht="28.5" x14ac:dyDescent="0.2">
      <c r="A430" s="77"/>
      <c r="B430" s="77" t="s">
        <v>252</v>
      </c>
      <c r="C430" s="77" t="s">
        <v>253</v>
      </c>
      <c r="D430" s="27" t="s">
        <v>200</v>
      </c>
      <c r="E430" s="28">
        <v>0.45</v>
      </c>
      <c r="F430" s="26"/>
      <c r="G430" s="28">
        <v>0.9</v>
      </c>
      <c r="H430" s="29"/>
      <c r="I430" s="78"/>
      <c r="J430" s="29">
        <v>246.64</v>
      </c>
      <c r="K430" s="77"/>
      <c r="L430" s="29">
        <v>221.98</v>
      </c>
    </row>
    <row r="431" spans="1:83" ht="15" x14ac:dyDescent="0.2">
      <c r="A431" s="26"/>
      <c r="B431" s="28">
        <v>2</v>
      </c>
      <c r="C431" s="26" t="s">
        <v>408</v>
      </c>
      <c r="D431" s="27"/>
      <c r="E431" s="31"/>
      <c r="F431" s="28"/>
      <c r="G431" s="31"/>
      <c r="H431" s="28"/>
      <c r="I431" s="28"/>
      <c r="J431" s="28"/>
      <c r="K431" s="28"/>
      <c r="L431" s="32">
        <v>298.26</v>
      </c>
    </row>
    <row r="432" spans="1:83" ht="15" x14ac:dyDescent="0.2">
      <c r="A432" s="26"/>
      <c r="B432" s="28"/>
      <c r="C432" s="26" t="s">
        <v>412</v>
      </c>
      <c r="D432" s="27" t="s">
        <v>200</v>
      </c>
      <c r="E432" s="31"/>
      <c r="F432" s="28"/>
      <c r="G432" s="31">
        <v>1.52</v>
      </c>
      <c r="H432" s="28"/>
      <c r="I432" s="28"/>
      <c r="J432" s="28"/>
      <c r="K432" s="28"/>
      <c r="L432" s="32">
        <v>179.26</v>
      </c>
      <c r="CE432">
        <v>1</v>
      </c>
    </row>
    <row r="433" spans="1:83" ht="57" x14ac:dyDescent="0.2">
      <c r="A433" s="77"/>
      <c r="B433" s="77" t="s">
        <v>311</v>
      </c>
      <c r="C433" s="77" t="s">
        <v>312</v>
      </c>
      <c r="D433" s="27" t="s">
        <v>216</v>
      </c>
      <c r="E433" s="28">
        <v>0.12</v>
      </c>
      <c r="F433" s="26"/>
      <c r="G433" s="28">
        <v>0.24</v>
      </c>
      <c r="H433" s="29"/>
      <c r="I433" s="78"/>
      <c r="J433" s="29">
        <v>97.32</v>
      </c>
      <c r="K433" s="77"/>
      <c r="L433" s="29">
        <v>23.36</v>
      </c>
    </row>
    <row r="434" spans="1:83" ht="57" x14ac:dyDescent="0.2">
      <c r="A434" s="77"/>
      <c r="B434" s="77" t="s">
        <v>315</v>
      </c>
      <c r="C434" s="77" t="s">
        <v>316</v>
      </c>
      <c r="D434" s="27" t="s">
        <v>216</v>
      </c>
      <c r="E434" s="28">
        <v>0.32</v>
      </c>
      <c r="F434" s="26"/>
      <c r="G434" s="28">
        <v>0.64</v>
      </c>
      <c r="H434" s="29"/>
      <c r="I434" s="78"/>
      <c r="J434" s="29">
        <v>345.64</v>
      </c>
      <c r="K434" s="77"/>
      <c r="L434" s="29">
        <v>221.21</v>
      </c>
    </row>
    <row r="435" spans="1:83" ht="28.5" x14ac:dyDescent="0.2">
      <c r="A435" s="77"/>
      <c r="B435" s="77" t="s">
        <v>225</v>
      </c>
      <c r="C435" s="77" t="s">
        <v>411</v>
      </c>
      <c r="D435" s="27" t="s">
        <v>200</v>
      </c>
      <c r="E435" s="28">
        <v>0.32</v>
      </c>
      <c r="F435" s="26"/>
      <c r="G435" s="28">
        <v>0.64</v>
      </c>
      <c r="H435" s="29"/>
      <c r="I435" s="78"/>
      <c r="J435" s="29">
        <v>280.08999999999997</v>
      </c>
      <c r="K435" s="77"/>
      <c r="L435" s="29">
        <v>179.26</v>
      </c>
      <c r="CE435">
        <v>1</v>
      </c>
    </row>
    <row r="436" spans="1:83" ht="85.5" x14ac:dyDescent="0.2">
      <c r="A436" s="77"/>
      <c r="B436" s="77" t="s">
        <v>317</v>
      </c>
      <c r="C436" s="77" t="s">
        <v>318</v>
      </c>
      <c r="D436" s="27" t="s">
        <v>216</v>
      </c>
      <c r="E436" s="28">
        <v>0.32</v>
      </c>
      <c r="F436" s="26"/>
      <c r="G436" s="28">
        <v>0.64</v>
      </c>
      <c r="H436" s="29">
        <v>68.2</v>
      </c>
      <c r="I436" s="78">
        <v>1.23</v>
      </c>
      <c r="J436" s="29">
        <v>83.89</v>
      </c>
      <c r="K436" s="77"/>
      <c r="L436" s="29">
        <v>53.69</v>
      </c>
    </row>
    <row r="437" spans="1:83" ht="15" x14ac:dyDescent="0.2">
      <c r="A437" s="26"/>
      <c r="B437" s="28">
        <v>4</v>
      </c>
      <c r="C437" s="26" t="s">
        <v>404</v>
      </c>
      <c r="D437" s="27"/>
      <c r="E437" s="31"/>
      <c r="F437" s="28"/>
      <c r="G437" s="31"/>
      <c r="H437" s="28"/>
      <c r="I437" s="28"/>
      <c r="J437" s="28"/>
      <c r="K437" s="28"/>
      <c r="L437" s="32">
        <v>516.4</v>
      </c>
    </row>
    <row r="438" spans="1:83" ht="57" x14ac:dyDescent="0.2">
      <c r="A438" s="77"/>
      <c r="B438" s="77" t="s">
        <v>313</v>
      </c>
      <c r="C438" s="77" t="s">
        <v>314</v>
      </c>
      <c r="D438" s="27" t="s">
        <v>81</v>
      </c>
      <c r="E438" s="28">
        <v>0.03</v>
      </c>
      <c r="F438" s="26"/>
      <c r="G438" s="28">
        <v>0.06</v>
      </c>
      <c r="H438" s="29">
        <v>155.63</v>
      </c>
      <c r="I438" s="78">
        <v>1.02</v>
      </c>
      <c r="J438" s="29">
        <v>158.74</v>
      </c>
      <c r="K438" s="77"/>
      <c r="L438" s="29">
        <v>9.52</v>
      </c>
    </row>
    <row r="439" spans="1:83" ht="28.5" x14ac:dyDescent="0.2">
      <c r="A439" s="77"/>
      <c r="B439" s="77" t="s">
        <v>139</v>
      </c>
      <c r="C439" s="33" t="s">
        <v>140</v>
      </c>
      <c r="D439" s="34" t="s">
        <v>141</v>
      </c>
      <c r="E439" s="35">
        <v>5.0000000000000001E-3</v>
      </c>
      <c r="F439" s="36"/>
      <c r="G439" s="35">
        <v>0.01</v>
      </c>
      <c r="H439" s="37"/>
      <c r="I439" s="38"/>
      <c r="J439" s="37">
        <v>50687.83</v>
      </c>
      <c r="K439" s="33"/>
      <c r="L439" s="37">
        <v>506.88</v>
      </c>
    </row>
    <row r="440" spans="1:83" ht="15" x14ac:dyDescent="0.2">
      <c r="A440" s="77"/>
      <c r="B440" s="77"/>
      <c r="C440" s="76" t="s">
        <v>395</v>
      </c>
      <c r="D440" s="27"/>
      <c r="E440" s="28"/>
      <c r="F440" s="26"/>
      <c r="G440" s="28"/>
      <c r="H440" s="29"/>
      <c r="I440" s="78"/>
      <c r="J440" s="29"/>
      <c r="K440" s="77"/>
      <c r="L440" s="29">
        <v>1215.9000000000001</v>
      </c>
    </row>
    <row r="441" spans="1:83" ht="14.25" x14ac:dyDescent="0.2">
      <c r="A441" s="77"/>
      <c r="B441" s="77"/>
      <c r="C441" s="77" t="s">
        <v>396</v>
      </c>
      <c r="D441" s="27"/>
      <c r="E441" s="28"/>
      <c r="F441" s="26"/>
      <c r="G441" s="28"/>
      <c r="H441" s="29"/>
      <c r="I441" s="78"/>
      <c r="J441" s="29"/>
      <c r="K441" s="77"/>
      <c r="L441" s="29">
        <v>401.24</v>
      </c>
    </row>
    <row r="442" spans="1:83" ht="14.25" x14ac:dyDescent="0.2">
      <c r="A442" s="77"/>
      <c r="B442" s="77" t="s">
        <v>85</v>
      </c>
      <c r="C442" s="77" t="s">
        <v>429</v>
      </c>
      <c r="D442" s="27" t="s">
        <v>348</v>
      </c>
      <c r="E442" s="28">
        <v>103</v>
      </c>
      <c r="F442" s="26"/>
      <c r="G442" s="28">
        <v>103</v>
      </c>
      <c r="H442" s="29"/>
      <c r="I442" s="78"/>
      <c r="J442" s="29"/>
      <c r="K442" s="77"/>
      <c r="L442" s="29">
        <v>413.28</v>
      </c>
    </row>
    <row r="443" spans="1:83" ht="14.25" x14ac:dyDescent="0.2">
      <c r="A443" s="33"/>
      <c r="B443" s="33" t="s">
        <v>86</v>
      </c>
      <c r="C443" s="33" t="s">
        <v>430</v>
      </c>
      <c r="D443" s="34" t="s">
        <v>348</v>
      </c>
      <c r="E443" s="35">
        <v>60</v>
      </c>
      <c r="F443" s="36"/>
      <c r="G443" s="35">
        <v>60</v>
      </c>
      <c r="H443" s="37"/>
      <c r="I443" s="38"/>
      <c r="J443" s="37"/>
      <c r="K443" s="33"/>
      <c r="L443" s="37">
        <v>240.74</v>
      </c>
    </row>
    <row r="444" spans="1:83" ht="15" x14ac:dyDescent="0.2">
      <c r="C444" s="90" t="s">
        <v>399</v>
      </c>
      <c r="D444" s="90"/>
      <c r="E444" s="90"/>
      <c r="F444" s="90"/>
      <c r="G444" s="90"/>
      <c r="H444" s="90"/>
      <c r="I444" s="91">
        <v>934.95999999999992</v>
      </c>
      <c r="J444" s="91"/>
      <c r="K444" s="91">
        <v>1869.9199999999998</v>
      </c>
      <c r="L444" s="91"/>
      <c r="AD444">
        <v>1085.06</v>
      </c>
      <c r="AE444">
        <v>632.08000000000004</v>
      </c>
      <c r="AN444" s="39">
        <v>1869.9199999999998</v>
      </c>
      <c r="AO444" s="39">
        <v>298.26</v>
      </c>
      <c r="AQ444" t="s">
        <v>400</v>
      </c>
      <c r="AR444" s="39">
        <v>221.98</v>
      </c>
      <c r="AT444" s="39">
        <v>179.26</v>
      </c>
      <c r="AV444" t="s">
        <v>400</v>
      </c>
      <c r="AW444" s="39">
        <v>516.4</v>
      </c>
      <c r="AZ444">
        <v>413.28</v>
      </c>
      <c r="BA444">
        <v>240.74</v>
      </c>
      <c r="CD444">
        <v>1</v>
      </c>
    </row>
    <row r="445" spans="1:83" ht="42.75" x14ac:dyDescent="0.2">
      <c r="A445" s="25" t="s">
        <v>136</v>
      </c>
      <c r="B445" s="77" t="s">
        <v>435</v>
      </c>
      <c r="C445" s="77" t="s">
        <v>137</v>
      </c>
      <c r="D445" s="27" t="s">
        <v>28</v>
      </c>
      <c r="E445" s="28">
        <v>0.16</v>
      </c>
      <c r="F445" s="26"/>
      <c r="G445" s="28">
        <v>0.16</v>
      </c>
      <c r="H445" s="29"/>
      <c r="I445" s="78"/>
      <c r="J445" s="29"/>
      <c r="K445" s="77"/>
      <c r="L445" s="29"/>
    </row>
    <row r="446" spans="1:83" x14ac:dyDescent="0.2">
      <c r="C446" s="30" t="s">
        <v>552</v>
      </c>
    </row>
    <row r="447" spans="1:83" ht="15" x14ac:dyDescent="0.2">
      <c r="A447" s="26"/>
      <c r="B447" s="28">
        <v>1</v>
      </c>
      <c r="C447" s="26" t="s">
        <v>394</v>
      </c>
      <c r="D447" s="27" t="s">
        <v>200</v>
      </c>
      <c r="E447" s="31"/>
      <c r="F447" s="28"/>
      <c r="G447" s="31">
        <v>2.96</v>
      </c>
      <c r="H447" s="28"/>
      <c r="I447" s="28"/>
      <c r="J447" s="28"/>
      <c r="K447" s="28"/>
      <c r="L447" s="32">
        <v>810.51</v>
      </c>
    </row>
    <row r="448" spans="1:83" ht="28.5" x14ac:dyDescent="0.2">
      <c r="A448" s="77"/>
      <c r="B448" s="77" t="s">
        <v>203</v>
      </c>
      <c r="C448" s="77" t="s">
        <v>204</v>
      </c>
      <c r="D448" s="27" t="s">
        <v>200</v>
      </c>
      <c r="E448" s="28">
        <v>18.5</v>
      </c>
      <c r="F448" s="26"/>
      <c r="G448" s="28">
        <v>2.96</v>
      </c>
      <c r="H448" s="29"/>
      <c r="I448" s="78"/>
      <c r="J448" s="29">
        <v>273.82</v>
      </c>
      <c r="K448" s="77"/>
      <c r="L448" s="29">
        <v>810.51</v>
      </c>
    </row>
    <row r="449" spans="1:83" ht="15" x14ac:dyDescent="0.2">
      <c r="A449" s="26"/>
      <c r="B449" s="28">
        <v>2</v>
      </c>
      <c r="C449" s="26" t="s">
        <v>408</v>
      </c>
      <c r="D449" s="27"/>
      <c r="E449" s="31"/>
      <c r="F449" s="28"/>
      <c r="G449" s="31"/>
      <c r="H449" s="28"/>
      <c r="I449" s="28"/>
      <c r="J449" s="28"/>
      <c r="K449" s="28"/>
      <c r="L449" s="32">
        <v>66.080000000000013</v>
      </c>
    </row>
    <row r="450" spans="1:83" ht="15" x14ac:dyDescent="0.2">
      <c r="A450" s="26"/>
      <c r="B450" s="28"/>
      <c r="C450" s="26" t="s">
        <v>412</v>
      </c>
      <c r="D450" s="27" t="s">
        <v>200</v>
      </c>
      <c r="E450" s="31"/>
      <c r="F450" s="28"/>
      <c r="G450" s="31">
        <v>0.51839999999999997</v>
      </c>
      <c r="H450" s="28"/>
      <c r="I450" s="28"/>
      <c r="J450" s="28"/>
      <c r="K450" s="28"/>
      <c r="L450" s="32">
        <v>17.850000000000001</v>
      </c>
      <c r="CE450">
        <v>1</v>
      </c>
    </row>
    <row r="451" spans="1:83" ht="28.5" x14ac:dyDescent="0.2">
      <c r="A451" s="77"/>
      <c r="B451" s="77" t="s">
        <v>218</v>
      </c>
      <c r="C451" s="77" t="s">
        <v>219</v>
      </c>
      <c r="D451" s="27" t="s">
        <v>216</v>
      </c>
      <c r="E451" s="28">
        <v>0.17</v>
      </c>
      <c r="F451" s="26"/>
      <c r="G451" s="28">
        <v>2.7199999999999998E-2</v>
      </c>
      <c r="H451" s="29"/>
      <c r="I451" s="78"/>
      <c r="J451" s="29">
        <v>1482.53</v>
      </c>
      <c r="K451" s="77"/>
      <c r="L451" s="29">
        <v>40.32</v>
      </c>
    </row>
    <row r="452" spans="1:83" ht="28.5" x14ac:dyDescent="0.2">
      <c r="A452" s="77"/>
      <c r="B452" s="77" t="s">
        <v>220</v>
      </c>
      <c r="C452" s="77" t="s">
        <v>410</v>
      </c>
      <c r="D452" s="27" t="s">
        <v>200</v>
      </c>
      <c r="E452" s="28">
        <v>0.17</v>
      </c>
      <c r="F452" s="26"/>
      <c r="G452" s="28">
        <v>2.7199999999999998E-2</v>
      </c>
      <c r="H452" s="29"/>
      <c r="I452" s="78"/>
      <c r="J452" s="29">
        <v>376.24</v>
      </c>
      <c r="K452" s="77"/>
      <c r="L452" s="29">
        <v>10.23</v>
      </c>
      <c r="CE452">
        <v>1</v>
      </c>
    </row>
    <row r="453" spans="1:83" ht="28.5" x14ac:dyDescent="0.2">
      <c r="A453" s="77"/>
      <c r="B453" s="77" t="s">
        <v>246</v>
      </c>
      <c r="C453" s="77" t="s">
        <v>247</v>
      </c>
      <c r="D453" s="27" t="s">
        <v>216</v>
      </c>
      <c r="E453" s="28">
        <v>0.17</v>
      </c>
      <c r="F453" s="26"/>
      <c r="G453" s="28">
        <v>2.7199999999999998E-2</v>
      </c>
      <c r="H453" s="29"/>
      <c r="I453" s="78"/>
      <c r="J453" s="29">
        <v>548.96</v>
      </c>
      <c r="K453" s="77"/>
      <c r="L453" s="29">
        <v>14.93</v>
      </c>
    </row>
    <row r="454" spans="1:83" ht="28.5" x14ac:dyDescent="0.2">
      <c r="A454" s="77"/>
      <c r="B454" s="77" t="s">
        <v>225</v>
      </c>
      <c r="C454" s="77" t="s">
        <v>411</v>
      </c>
      <c r="D454" s="27" t="s">
        <v>200</v>
      </c>
      <c r="E454" s="28">
        <v>0.17</v>
      </c>
      <c r="F454" s="26"/>
      <c r="G454" s="28">
        <v>2.7199999999999998E-2</v>
      </c>
      <c r="H454" s="29"/>
      <c r="I454" s="78"/>
      <c r="J454" s="29">
        <v>280.08999999999997</v>
      </c>
      <c r="K454" s="77"/>
      <c r="L454" s="29">
        <v>7.62</v>
      </c>
      <c r="CE454">
        <v>1</v>
      </c>
    </row>
    <row r="455" spans="1:83" ht="42.75" x14ac:dyDescent="0.2">
      <c r="A455" s="77"/>
      <c r="B455" s="77" t="s">
        <v>319</v>
      </c>
      <c r="C455" s="77" t="s">
        <v>320</v>
      </c>
      <c r="D455" s="27" t="s">
        <v>216</v>
      </c>
      <c r="E455" s="28">
        <v>2.9</v>
      </c>
      <c r="F455" s="26"/>
      <c r="G455" s="28">
        <v>0.46400000000000002</v>
      </c>
      <c r="H455" s="29"/>
      <c r="I455" s="78"/>
      <c r="J455" s="29">
        <v>23.34</v>
      </c>
      <c r="K455" s="77"/>
      <c r="L455" s="29">
        <v>10.83</v>
      </c>
    </row>
    <row r="456" spans="1:83" ht="15" x14ac:dyDescent="0.2">
      <c r="A456" s="26"/>
      <c r="B456" s="28">
        <v>4</v>
      </c>
      <c r="C456" s="26" t="s">
        <v>404</v>
      </c>
      <c r="D456" s="27"/>
      <c r="E456" s="31"/>
      <c r="F456" s="28"/>
      <c r="G456" s="31"/>
      <c r="H456" s="28"/>
      <c r="I456" s="28"/>
      <c r="J456" s="28"/>
      <c r="K456" s="28"/>
      <c r="L456" s="32">
        <v>466.24</v>
      </c>
    </row>
    <row r="457" spans="1:83" ht="57" x14ac:dyDescent="0.2">
      <c r="A457" s="77"/>
      <c r="B457" s="77" t="s">
        <v>313</v>
      </c>
      <c r="C457" s="77" t="s">
        <v>314</v>
      </c>
      <c r="D457" s="27" t="s">
        <v>81</v>
      </c>
      <c r="E457" s="28">
        <v>0.9</v>
      </c>
      <c r="F457" s="26"/>
      <c r="G457" s="28">
        <v>0.14399999999999999</v>
      </c>
      <c r="H457" s="29">
        <v>155.63</v>
      </c>
      <c r="I457" s="78">
        <v>1.02</v>
      </c>
      <c r="J457" s="29">
        <v>158.74</v>
      </c>
      <c r="K457" s="77"/>
      <c r="L457" s="29">
        <v>22.86</v>
      </c>
    </row>
    <row r="458" spans="1:83" ht="42.75" x14ac:dyDescent="0.2">
      <c r="A458" s="77"/>
      <c r="B458" s="77" t="s">
        <v>321</v>
      </c>
      <c r="C458" s="77" t="s">
        <v>322</v>
      </c>
      <c r="D458" s="27" t="s">
        <v>141</v>
      </c>
      <c r="E458" s="28">
        <v>4.0000000000000001E-3</v>
      </c>
      <c r="F458" s="26"/>
      <c r="G458" s="28">
        <v>6.4000000000000005E-4</v>
      </c>
      <c r="H458" s="29">
        <v>71131.5</v>
      </c>
      <c r="I458" s="78">
        <v>0.82</v>
      </c>
      <c r="J458" s="29">
        <v>58327.83</v>
      </c>
      <c r="K458" s="77"/>
      <c r="L458" s="29">
        <v>37.33</v>
      </c>
    </row>
    <row r="459" spans="1:83" ht="57" x14ac:dyDescent="0.2">
      <c r="A459" s="77"/>
      <c r="B459" s="77" t="s">
        <v>323</v>
      </c>
      <c r="C459" s="33" t="s">
        <v>324</v>
      </c>
      <c r="D459" s="34" t="s">
        <v>81</v>
      </c>
      <c r="E459" s="35">
        <v>2.4</v>
      </c>
      <c r="F459" s="36"/>
      <c r="G459" s="35">
        <v>0.38400000000000001</v>
      </c>
      <c r="H459" s="37">
        <v>911.56</v>
      </c>
      <c r="I459" s="38">
        <v>1.1599999999999999</v>
      </c>
      <c r="J459" s="37">
        <v>1057.4100000000001</v>
      </c>
      <c r="K459" s="33"/>
      <c r="L459" s="37">
        <v>406.05</v>
      </c>
    </row>
    <row r="460" spans="1:83" ht="15" x14ac:dyDescent="0.2">
      <c r="A460" s="77"/>
      <c r="B460" s="77"/>
      <c r="C460" s="76" t="s">
        <v>395</v>
      </c>
      <c r="D460" s="27"/>
      <c r="E460" s="28"/>
      <c r="F460" s="26"/>
      <c r="G460" s="28"/>
      <c r="H460" s="29"/>
      <c r="I460" s="78"/>
      <c r="J460" s="29"/>
      <c r="K460" s="77"/>
      <c r="L460" s="29">
        <v>1360.68</v>
      </c>
    </row>
    <row r="461" spans="1:83" ht="14.25" x14ac:dyDescent="0.2">
      <c r="A461" s="77"/>
      <c r="B461" s="77"/>
      <c r="C461" s="77" t="s">
        <v>396</v>
      </c>
      <c r="D461" s="27"/>
      <c r="E461" s="28"/>
      <c r="F461" s="26"/>
      <c r="G461" s="28"/>
      <c r="H461" s="29"/>
      <c r="I461" s="78"/>
      <c r="J461" s="29"/>
      <c r="K461" s="77"/>
      <c r="L461" s="29">
        <v>828.36</v>
      </c>
    </row>
    <row r="462" spans="1:83" ht="28.5" x14ac:dyDescent="0.2">
      <c r="A462" s="77"/>
      <c r="B462" s="77" t="s">
        <v>19</v>
      </c>
      <c r="C462" s="77" t="s">
        <v>405</v>
      </c>
      <c r="D462" s="27" t="s">
        <v>348</v>
      </c>
      <c r="E462" s="28">
        <v>97</v>
      </c>
      <c r="F462" s="26"/>
      <c r="G462" s="28">
        <v>97</v>
      </c>
      <c r="H462" s="29"/>
      <c r="I462" s="78"/>
      <c r="J462" s="29"/>
      <c r="K462" s="77"/>
      <c r="L462" s="29">
        <v>803.51</v>
      </c>
    </row>
    <row r="463" spans="1:83" ht="28.5" x14ac:dyDescent="0.2">
      <c r="A463" s="33"/>
      <c r="B463" s="33" t="s">
        <v>20</v>
      </c>
      <c r="C463" s="33" t="s">
        <v>406</v>
      </c>
      <c r="D463" s="34" t="s">
        <v>348</v>
      </c>
      <c r="E463" s="35">
        <v>51</v>
      </c>
      <c r="F463" s="36"/>
      <c r="G463" s="35">
        <v>51</v>
      </c>
      <c r="H463" s="37"/>
      <c r="I463" s="38"/>
      <c r="J463" s="37"/>
      <c r="K463" s="33"/>
      <c r="L463" s="37">
        <v>422.46</v>
      </c>
    </row>
    <row r="464" spans="1:83" ht="15" x14ac:dyDescent="0.2">
      <c r="C464" s="90" t="s">
        <v>399</v>
      </c>
      <c r="D464" s="90"/>
      <c r="E464" s="90"/>
      <c r="F464" s="90"/>
      <c r="G464" s="90"/>
      <c r="H464" s="90"/>
      <c r="I464" s="91">
        <v>16166.5625</v>
      </c>
      <c r="J464" s="91"/>
      <c r="K464" s="91">
        <v>2586.65</v>
      </c>
      <c r="L464" s="91"/>
      <c r="AD464">
        <v>144.36000000000001</v>
      </c>
      <c r="AE464">
        <v>75.900000000000006</v>
      </c>
      <c r="AN464" s="39">
        <v>2586.65</v>
      </c>
      <c r="AO464" s="39">
        <v>66.080000000000013</v>
      </c>
      <c r="AQ464" t="s">
        <v>400</v>
      </c>
      <c r="AR464" s="39">
        <v>810.51</v>
      </c>
      <c r="AT464" s="39">
        <v>17.850000000000001</v>
      </c>
      <c r="AV464" t="s">
        <v>400</v>
      </c>
      <c r="AW464" s="39">
        <v>466.24</v>
      </c>
      <c r="AZ464">
        <v>803.51</v>
      </c>
      <c r="BA464">
        <v>422.46</v>
      </c>
      <c r="CD464">
        <v>2</v>
      </c>
    </row>
    <row r="465" spans="1:83" ht="28.5" x14ac:dyDescent="0.2">
      <c r="A465" s="41" t="s">
        <v>138</v>
      </c>
      <c r="B465" s="33" t="s">
        <v>139</v>
      </c>
      <c r="C465" s="33" t="s">
        <v>140</v>
      </c>
      <c r="D465" s="34" t="s">
        <v>141</v>
      </c>
      <c r="E465" s="35">
        <v>0.01</v>
      </c>
      <c r="F465" s="36"/>
      <c r="G465" s="35">
        <v>0.01</v>
      </c>
      <c r="H465" s="37"/>
      <c r="I465" s="38"/>
      <c r="J465" s="37">
        <v>50687.83</v>
      </c>
      <c r="K465" s="33"/>
      <c r="L465" s="37">
        <v>506.88</v>
      </c>
    </row>
    <row r="466" spans="1:83" ht="15" x14ac:dyDescent="0.2">
      <c r="C466" s="90" t="s">
        <v>399</v>
      </c>
      <c r="D466" s="90"/>
      <c r="E466" s="90"/>
      <c r="F466" s="90"/>
      <c r="G466" s="90"/>
      <c r="H466" s="90"/>
      <c r="I466" s="91">
        <v>50688</v>
      </c>
      <c r="J466" s="91"/>
      <c r="K466" s="91">
        <v>506.88</v>
      </c>
      <c r="L466" s="91"/>
      <c r="AD466">
        <v>0</v>
      </c>
      <c r="AE466">
        <v>0</v>
      </c>
      <c r="AN466" s="39">
        <v>506.88</v>
      </c>
      <c r="AO466">
        <v>0</v>
      </c>
      <c r="AQ466" t="s">
        <v>400</v>
      </c>
      <c r="AR466">
        <v>0</v>
      </c>
      <c r="AT466">
        <v>0</v>
      </c>
      <c r="AV466" t="s">
        <v>400</v>
      </c>
      <c r="AW466" s="39">
        <v>506.88</v>
      </c>
      <c r="AZ466">
        <v>0</v>
      </c>
      <c r="BA466">
        <v>0</v>
      </c>
      <c r="CD466">
        <v>1</v>
      </c>
    </row>
    <row r="467" spans="1:83" ht="28.5" x14ac:dyDescent="0.2">
      <c r="A467" s="25" t="s">
        <v>142</v>
      </c>
      <c r="B467" s="77" t="s">
        <v>436</v>
      </c>
      <c r="C467" s="77" t="s">
        <v>143</v>
      </c>
      <c r="D467" s="27" t="s">
        <v>144</v>
      </c>
      <c r="E467" s="28">
        <v>1</v>
      </c>
      <c r="F467" s="26"/>
      <c r="G467" s="28">
        <v>1</v>
      </c>
      <c r="H467" s="29"/>
      <c r="I467" s="78"/>
      <c r="J467" s="29"/>
      <c r="K467" s="77"/>
      <c r="L467" s="29"/>
    </row>
    <row r="468" spans="1:83" ht="15" x14ac:dyDescent="0.2">
      <c r="A468" s="26"/>
      <c r="B468" s="28">
        <v>1</v>
      </c>
      <c r="C468" s="26" t="s">
        <v>394</v>
      </c>
      <c r="D468" s="27" t="s">
        <v>200</v>
      </c>
      <c r="E468" s="31"/>
      <c r="F468" s="28"/>
      <c r="G468" s="31">
        <v>7.42</v>
      </c>
      <c r="H468" s="28"/>
      <c r="I468" s="28"/>
      <c r="J468" s="28"/>
      <c r="K468" s="28"/>
      <c r="L468" s="32">
        <v>2171.31</v>
      </c>
    </row>
    <row r="469" spans="1:83" ht="28.5" x14ac:dyDescent="0.2">
      <c r="A469" s="77"/>
      <c r="B469" s="77" t="s">
        <v>325</v>
      </c>
      <c r="C469" s="77" t="s">
        <v>326</v>
      </c>
      <c r="D469" s="27" t="s">
        <v>200</v>
      </c>
      <c r="E469" s="28">
        <v>7.42</v>
      </c>
      <c r="F469" s="26"/>
      <c r="G469" s="28">
        <v>7.42</v>
      </c>
      <c r="H469" s="29"/>
      <c r="I469" s="78"/>
      <c r="J469" s="29">
        <v>292.63</v>
      </c>
      <c r="K469" s="77"/>
      <c r="L469" s="29">
        <v>2171.31</v>
      </c>
    </row>
    <row r="470" spans="1:83" ht="15" x14ac:dyDescent="0.2">
      <c r="A470" s="26"/>
      <c r="B470" s="28">
        <v>2</v>
      </c>
      <c r="C470" s="26" t="s">
        <v>408</v>
      </c>
      <c r="D470" s="27"/>
      <c r="E470" s="31"/>
      <c r="F470" s="28"/>
      <c r="G470" s="31"/>
      <c r="H470" s="28"/>
      <c r="I470" s="28"/>
      <c r="J470" s="28"/>
      <c r="K470" s="28"/>
      <c r="L470" s="32">
        <v>1129.4099999999999</v>
      </c>
    </row>
    <row r="471" spans="1:83" ht="15" x14ac:dyDescent="0.2">
      <c r="A471" s="26"/>
      <c r="B471" s="28"/>
      <c r="C471" s="26" t="s">
        <v>412</v>
      </c>
      <c r="D471" s="27" t="s">
        <v>200</v>
      </c>
      <c r="E471" s="31"/>
      <c r="F471" s="28"/>
      <c r="G471" s="31">
        <v>1.02</v>
      </c>
      <c r="H471" s="28"/>
      <c r="I471" s="28"/>
      <c r="J471" s="28"/>
      <c r="K471" s="28"/>
      <c r="L471" s="32">
        <v>344.35</v>
      </c>
      <c r="CE471">
        <v>1</v>
      </c>
    </row>
    <row r="472" spans="1:83" ht="28.5" x14ac:dyDescent="0.2">
      <c r="A472" s="77"/>
      <c r="B472" s="77" t="s">
        <v>218</v>
      </c>
      <c r="C472" s="77" t="s">
        <v>219</v>
      </c>
      <c r="D472" s="27" t="s">
        <v>216</v>
      </c>
      <c r="E472" s="28">
        <v>0.61</v>
      </c>
      <c r="F472" s="26"/>
      <c r="G472" s="28">
        <v>0.61</v>
      </c>
      <c r="H472" s="29"/>
      <c r="I472" s="78"/>
      <c r="J472" s="29">
        <v>1482.53</v>
      </c>
      <c r="K472" s="77"/>
      <c r="L472" s="29">
        <v>904.34</v>
      </c>
    </row>
    <row r="473" spans="1:83" ht="28.5" x14ac:dyDescent="0.2">
      <c r="A473" s="77"/>
      <c r="B473" s="77" t="s">
        <v>220</v>
      </c>
      <c r="C473" s="77" t="s">
        <v>410</v>
      </c>
      <c r="D473" s="27" t="s">
        <v>200</v>
      </c>
      <c r="E473" s="28">
        <v>0.61</v>
      </c>
      <c r="F473" s="26"/>
      <c r="G473" s="28">
        <v>0.61</v>
      </c>
      <c r="H473" s="29"/>
      <c r="I473" s="78"/>
      <c r="J473" s="29">
        <v>376.24</v>
      </c>
      <c r="K473" s="77"/>
      <c r="L473" s="29">
        <v>229.51</v>
      </c>
      <c r="CE473">
        <v>1</v>
      </c>
    </row>
    <row r="474" spans="1:83" ht="28.5" x14ac:dyDescent="0.2">
      <c r="A474" s="77"/>
      <c r="B474" s="77" t="s">
        <v>246</v>
      </c>
      <c r="C474" s="77" t="s">
        <v>247</v>
      </c>
      <c r="D474" s="27" t="s">
        <v>216</v>
      </c>
      <c r="E474" s="28">
        <v>0.41</v>
      </c>
      <c r="F474" s="26"/>
      <c r="G474" s="28">
        <v>0.41</v>
      </c>
      <c r="H474" s="29"/>
      <c r="I474" s="78"/>
      <c r="J474" s="29">
        <v>548.96</v>
      </c>
      <c r="K474" s="77"/>
      <c r="L474" s="29">
        <v>225.07</v>
      </c>
    </row>
    <row r="475" spans="1:83" ht="28.5" x14ac:dyDescent="0.2">
      <c r="A475" s="77"/>
      <c r="B475" s="77" t="s">
        <v>225</v>
      </c>
      <c r="C475" s="77" t="s">
        <v>411</v>
      </c>
      <c r="D475" s="27" t="s">
        <v>200</v>
      </c>
      <c r="E475" s="28">
        <v>0.41</v>
      </c>
      <c r="F475" s="26"/>
      <c r="G475" s="28">
        <v>0.41</v>
      </c>
      <c r="H475" s="29"/>
      <c r="I475" s="78"/>
      <c r="J475" s="29">
        <v>280.08999999999997</v>
      </c>
      <c r="K475" s="77"/>
      <c r="L475" s="29">
        <v>114.84</v>
      </c>
      <c r="CE475">
        <v>1</v>
      </c>
    </row>
    <row r="476" spans="1:83" ht="15" x14ac:dyDescent="0.2">
      <c r="A476" s="26"/>
      <c r="B476" s="28">
        <v>4</v>
      </c>
      <c r="C476" s="26" t="s">
        <v>404</v>
      </c>
      <c r="D476" s="27"/>
      <c r="E476" s="31"/>
      <c r="F476" s="28"/>
      <c r="G476" s="31"/>
      <c r="H476" s="28"/>
      <c r="I476" s="28"/>
      <c r="J476" s="28"/>
      <c r="K476" s="28"/>
      <c r="L476" s="32">
        <v>26.47</v>
      </c>
    </row>
    <row r="477" spans="1:83" ht="14.25" x14ac:dyDescent="0.2">
      <c r="A477" s="77"/>
      <c r="B477" s="77" t="s">
        <v>295</v>
      </c>
      <c r="C477" s="77" t="s">
        <v>296</v>
      </c>
      <c r="D477" s="27" t="s">
        <v>81</v>
      </c>
      <c r="E477" s="28">
        <v>0.01</v>
      </c>
      <c r="F477" s="26"/>
      <c r="G477" s="28">
        <v>0.01</v>
      </c>
      <c r="H477" s="29">
        <v>238.29</v>
      </c>
      <c r="I477" s="78">
        <v>1.72</v>
      </c>
      <c r="J477" s="29">
        <v>409.86</v>
      </c>
      <c r="K477" s="77"/>
      <c r="L477" s="29">
        <v>4.0999999999999996</v>
      </c>
    </row>
    <row r="478" spans="1:83" ht="14.25" x14ac:dyDescent="0.2">
      <c r="A478" s="77"/>
      <c r="B478" s="77" t="s">
        <v>297</v>
      </c>
      <c r="C478" s="77" t="s">
        <v>298</v>
      </c>
      <c r="D478" s="27" t="s">
        <v>81</v>
      </c>
      <c r="E478" s="28">
        <v>0.03</v>
      </c>
      <c r="F478" s="26"/>
      <c r="G478" s="28">
        <v>0.03</v>
      </c>
      <c r="H478" s="29">
        <v>80.02</v>
      </c>
      <c r="I478" s="78">
        <v>1.72</v>
      </c>
      <c r="J478" s="29">
        <v>137.63</v>
      </c>
      <c r="K478" s="77"/>
      <c r="L478" s="29">
        <v>4.13</v>
      </c>
    </row>
    <row r="479" spans="1:83" ht="14.25" x14ac:dyDescent="0.2">
      <c r="A479" s="77"/>
      <c r="B479" s="77" t="s">
        <v>299</v>
      </c>
      <c r="C479" s="77" t="s">
        <v>300</v>
      </c>
      <c r="D479" s="27" t="s">
        <v>81</v>
      </c>
      <c r="E479" s="28">
        <v>0.02</v>
      </c>
      <c r="F479" s="26"/>
      <c r="G479" s="28">
        <v>0.02</v>
      </c>
      <c r="H479" s="29">
        <v>56.11</v>
      </c>
      <c r="I479" s="78">
        <v>1.59</v>
      </c>
      <c r="J479" s="29">
        <v>89.21</v>
      </c>
      <c r="K479" s="77"/>
      <c r="L479" s="29">
        <v>1.78</v>
      </c>
    </row>
    <row r="480" spans="1:83" ht="14.25" x14ac:dyDescent="0.2">
      <c r="A480" s="77"/>
      <c r="B480" s="77" t="s">
        <v>303</v>
      </c>
      <c r="C480" s="77" t="s">
        <v>304</v>
      </c>
      <c r="D480" s="27" t="s">
        <v>141</v>
      </c>
      <c r="E480" s="28">
        <v>1E-4</v>
      </c>
      <c r="F480" s="26"/>
      <c r="G480" s="28">
        <v>1E-4</v>
      </c>
      <c r="H480" s="29">
        <v>80020.98</v>
      </c>
      <c r="I480" s="78">
        <v>1.03</v>
      </c>
      <c r="J480" s="29">
        <v>82421.61</v>
      </c>
      <c r="K480" s="77"/>
      <c r="L480" s="29">
        <v>8.24</v>
      </c>
    </row>
    <row r="481" spans="1:82" ht="14.25" x14ac:dyDescent="0.2">
      <c r="A481" s="77"/>
      <c r="B481" s="77" t="s">
        <v>327</v>
      </c>
      <c r="C481" s="33" t="s">
        <v>328</v>
      </c>
      <c r="D481" s="34" t="s">
        <v>81</v>
      </c>
      <c r="E481" s="35">
        <v>0.12</v>
      </c>
      <c r="F481" s="36"/>
      <c r="G481" s="35">
        <v>0.12</v>
      </c>
      <c r="H481" s="37">
        <v>60.6</v>
      </c>
      <c r="I481" s="38">
        <v>1.1299999999999999</v>
      </c>
      <c r="J481" s="37">
        <v>68.48</v>
      </c>
      <c r="K481" s="33"/>
      <c r="L481" s="37">
        <v>8.2200000000000006</v>
      </c>
    </row>
    <row r="482" spans="1:82" ht="15" x14ac:dyDescent="0.2">
      <c r="A482" s="77"/>
      <c r="B482" s="77"/>
      <c r="C482" s="76" t="s">
        <v>395</v>
      </c>
      <c r="D482" s="27"/>
      <c r="E482" s="28"/>
      <c r="F482" s="26"/>
      <c r="G482" s="28"/>
      <c r="H482" s="29"/>
      <c r="I482" s="78"/>
      <c r="J482" s="29"/>
      <c r="K482" s="77"/>
      <c r="L482" s="29">
        <v>3671.5399999999995</v>
      </c>
    </row>
    <row r="483" spans="1:82" ht="14.25" x14ac:dyDescent="0.2">
      <c r="A483" s="77"/>
      <c r="B483" s="77"/>
      <c r="C483" s="77" t="s">
        <v>396</v>
      </c>
      <c r="D483" s="27"/>
      <c r="E483" s="28"/>
      <c r="F483" s="26"/>
      <c r="G483" s="28"/>
      <c r="H483" s="29"/>
      <c r="I483" s="78"/>
      <c r="J483" s="29"/>
      <c r="K483" s="77"/>
      <c r="L483" s="29">
        <v>2515.66</v>
      </c>
    </row>
    <row r="484" spans="1:82" ht="14.25" x14ac:dyDescent="0.2">
      <c r="A484" s="77"/>
      <c r="B484" s="77" t="s">
        <v>85</v>
      </c>
      <c r="C484" s="77" t="s">
        <v>429</v>
      </c>
      <c r="D484" s="27" t="s">
        <v>348</v>
      </c>
      <c r="E484" s="28">
        <v>103</v>
      </c>
      <c r="F484" s="26"/>
      <c r="G484" s="28">
        <v>103</v>
      </c>
      <c r="H484" s="29"/>
      <c r="I484" s="78"/>
      <c r="J484" s="29"/>
      <c r="K484" s="77"/>
      <c r="L484" s="29">
        <v>2591.13</v>
      </c>
    </row>
    <row r="485" spans="1:82" ht="14.25" x14ac:dyDescent="0.2">
      <c r="A485" s="33"/>
      <c r="B485" s="33" t="s">
        <v>86</v>
      </c>
      <c r="C485" s="33" t="s">
        <v>430</v>
      </c>
      <c r="D485" s="34" t="s">
        <v>348</v>
      </c>
      <c r="E485" s="35">
        <v>60</v>
      </c>
      <c r="F485" s="36"/>
      <c r="G485" s="35">
        <v>60</v>
      </c>
      <c r="H485" s="37"/>
      <c r="I485" s="38"/>
      <c r="J485" s="37"/>
      <c r="K485" s="33"/>
      <c r="L485" s="37">
        <v>1509.4</v>
      </c>
    </row>
    <row r="486" spans="1:82" ht="15" x14ac:dyDescent="0.2">
      <c r="C486" s="90" t="s">
        <v>399</v>
      </c>
      <c r="D486" s="90"/>
      <c r="E486" s="90"/>
      <c r="F486" s="90"/>
      <c r="G486" s="90"/>
      <c r="H486" s="90"/>
      <c r="I486" s="91">
        <v>7772.07</v>
      </c>
      <c r="J486" s="91"/>
      <c r="K486" s="91">
        <v>7772.07</v>
      </c>
      <c r="L486" s="91"/>
      <c r="AD486">
        <v>977.43</v>
      </c>
      <c r="AE486">
        <v>569.38</v>
      </c>
      <c r="AN486" s="39">
        <v>7772.07</v>
      </c>
      <c r="AO486" s="39">
        <v>1129.4099999999999</v>
      </c>
      <c r="AQ486" t="s">
        <v>400</v>
      </c>
      <c r="AR486" s="39">
        <v>2171.31</v>
      </c>
      <c r="AT486" s="39">
        <v>344.35</v>
      </c>
      <c r="AV486" t="s">
        <v>400</v>
      </c>
      <c r="AW486" s="39">
        <v>26.47</v>
      </c>
      <c r="AZ486">
        <v>2591.13</v>
      </c>
      <c r="BA486">
        <v>1509.4</v>
      </c>
      <c r="CD486">
        <v>1</v>
      </c>
    </row>
    <row r="487" spans="1:82" ht="42.75" x14ac:dyDescent="0.2">
      <c r="A487" s="46" t="s">
        <v>145</v>
      </c>
      <c r="B487" s="47" t="s">
        <v>146</v>
      </c>
      <c r="C487" s="47" t="s">
        <v>437</v>
      </c>
      <c r="D487" s="48" t="s">
        <v>18</v>
      </c>
      <c r="E487" s="49">
        <v>1</v>
      </c>
      <c r="F487" s="50"/>
      <c r="G487" s="49">
        <v>1</v>
      </c>
      <c r="H487" s="51"/>
      <c r="I487" s="52"/>
      <c r="J487" s="51">
        <v>21910.7</v>
      </c>
      <c r="K487" s="47"/>
      <c r="L487" s="51">
        <v>21910.7</v>
      </c>
    </row>
    <row r="488" spans="1:82" ht="15" x14ac:dyDescent="0.2">
      <c r="A488" s="45"/>
      <c r="B488" s="45"/>
      <c r="C488" s="104" t="s">
        <v>399</v>
      </c>
      <c r="D488" s="104"/>
      <c r="E488" s="104"/>
      <c r="F488" s="104"/>
      <c r="G488" s="104"/>
      <c r="H488" s="104"/>
      <c r="I488" s="105">
        <v>21910.7</v>
      </c>
      <c r="J488" s="105"/>
      <c r="K488" s="105">
        <v>21910.7</v>
      </c>
      <c r="L488" s="105"/>
      <c r="AD488">
        <v>0</v>
      </c>
      <c r="AE488">
        <v>0</v>
      </c>
      <c r="AN488" s="39">
        <v>21910.7</v>
      </c>
      <c r="AO488">
        <v>0</v>
      </c>
      <c r="AQ488" t="s">
        <v>400</v>
      </c>
      <c r="AR488">
        <v>0</v>
      </c>
      <c r="AT488">
        <v>0</v>
      </c>
      <c r="AV488" t="s">
        <v>400</v>
      </c>
      <c r="AW488" s="39">
        <v>21910.7</v>
      </c>
      <c r="AY488" s="39">
        <v>21910.7</v>
      </c>
      <c r="AZ488">
        <v>0</v>
      </c>
      <c r="BA488">
        <v>0</v>
      </c>
      <c r="BK488" s="39">
        <v>21910.7</v>
      </c>
      <c r="CD488">
        <v>3</v>
      </c>
    </row>
    <row r="489" spans="1:82" ht="42.75" x14ac:dyDescent="0.2">
      <c r="A489" s="41" t="s">
        <v>147</v>
      </c>
      <c r="B489" s="33" t="s">
        <v>148</v>
      </c>
      <c r="C489" s="33" t="s">
        <v>149</v>
      </c>
      <c r="D489" s="34" t="s">
        <v>18</v>
      </c>
      <c r="E489" s="35">
        <v>1</v>
      </c>
      <c r="F489" s="36"/>
      <c r="G489" s="35">
        <v>1</v>
      </c>
      <c r="H489" s="37">
        <v>1248.01</v>
      </c>
      <c r="I489" s="38">
        <v>1.1000000000000001</v>
      </c>
      <c r="J489" s="37">
        <v>1372.81</v>
      </c>
      <c r="K489" s="33"/>
      <c r="L489" s="37">
        <v>1372.81</v>
      </c>
    </row>
    <row r="490" spans="1:82" ht="15" x14ac:dyDescent="0.2">
      <c r="C490" s="90" t="s">
        <v>399</v>
      </c>
      <c r="D490" s="90"/>
      <c r="E490" s="90"/>
      <c r="F490" s="90"/>
      <c r="G490" s="90"/>
      <c r="H490" s="90"/>
      <c r="I490" s="91">
        <v>1372.81</v>
      </c>
      <c r="J490" s="91"/>
      <c r="K490" s="91">
        <v>1372.81</v>
      </c>
      <c r="L490" s="91"/>
      <c r="AD490">
        <v>0</v>
      </c>
      <c r="AE490">
        <v>0</v>
      </c>
      <c r="AN490" s="39">
        <v>1372.81</v>
      </c>
      <c r="AO490">
        <v>0</v>
      </c>
      <c r="AQ490" t="s">
        <v>400</v>
      </c>
      <c r="AR490">
        <v>0</v>
      </c>
      <c r="AT490">
        <v>0</v>
      </c>
      <c r="AV490" t="s">
        <v>400</v>
      </c>
      <c r="AW490" s="39">
        <v>1372.81</v>
      </c>
      <c r="AZ490">
        <v>0</v>
      </c>
      <c r="BA490">
        <v>0</v>
      </c>
      <c r="CD490">
        <v>1</v>
      </c>
    </row>
    <row r="491" spans="1:82" ht="42.75" x14ac:dyDescent="0.2">
      <c r="A491" s="41" t="s">
        <v>150</v>
      </c>
      <c r="B491" s="33" t="s">
        <v>151</v>
      </c>
      <c r="C491" s="33" t="s">
        <v>152</v>
      </c>
      <c r="D491" s="34" t="s">
        <v>18</v>
      </c>
      <c r="E491" s="35">
        <v>1</v>
      </c>
      <c r="F491" s="36"/>
      <c r="G491" s="35">
        <v>1</v>
      </c>
      <c r="H491" s="37">
        <v>749.15</v>
      </c>
      <c r="I491" s="38">
        <v>1.1000000000000001</v>
      </c>
      <c r="J491" s="37">
        <v>824.07</v>
      </c>
      <c r="K491" s="33"/>
      <c r="L491" s="37">
        <v>824.07</v>
      </c>
    </row>
    <row r="492" spans="1:82" ht="15" x14ac:dyDescent="0.2">
      <c r="C492" s="90" t="s">
        <v>399</v>
      </c>
      <c r="D492" s="90"/>
      <c r="E492" s="90"/>
      <c r="F492" s="90"/>
      <c r="G492" s="90"/>
      <c r="H492" s="90"/>
      <c r="I492" s="91">
        <v>824.07</v>
      </c>
      <c r="J492" s="91"/>
      <c r="K492" s="91">
        <v>824.07</v>
      </c>
      <c r="L492" s="91"/>
      <c r="AD492">
        <v>0</v>
      </c>
      <c r="AE492">
        <v>0</v>
      </c>
      <c r="AN492" s="39">
        <v>824.07</v>
      </c>
      <c r="AO492">
        <v>0</v>
      </c>
      <c r="AQ492" t="s">
        <v>400</v>
      </c>
      <c r="AR492">
        <v>0</v>
      </c>
      <c r="AT492">
        <v>0</v>
      </c>
      <c r="AV492" t="s">
        <v>400</v>
      </c>
      <c r="AW492" s="39">
        <v>824.07</v>
      </c>
      <c r="AZ492">
        <v>0</v>
      </c>
      <c r="BA492">
        <v>0</v>
      </c>
      <c r="CD492">
        <v>1</v>
      </c>
    </row>
    <row r="493" spans="1:82" ht="57" x14ac:dyDescent="0.2">
      <c r="A493" s="41" t="s">
        <v>153</v>
      </c>
      <c r="B493" s="33" t="s">
        <v>154</v>
      </c>
      <c r="C493" s="33" t="s">
        <v>155</v>
      </c>
      <c r="D493" s="34" t="s">
        <v>18</v>
      </c>
      <c r="E493" s="35">
        <v>1</v>
      </c>
      <c r="F493" s="36"/>
      <c r="G493" s="35">
        <v>1</v>
      </c>
      <c r="H493" s="37">
        <v>153.15</v>
      </c>
      <c r="I493" s="38">
        <v>1.1000000000000001</v>
      </c>
      <c r="J493" s="37">
        <v>168.47</v>
      </c>
      <c r="K493" s="33"/>
      <c r="L493" s="37">
        <v>168.47</v>
      </c>
    </row>
    <row r="494" spans="1:82" ht="15" x14ac:dyDescent="0.2">
      <c r="C494" s="90" t="s">
        <v>399</v>
      </c>
      <c r="D494" s="90"/>
      <c r="E494" s="90"/>
      <c r="F494" s="90"/>
      <c r="G494" s="90"/>
      <c r="H494" s="90"/>
      <c r="I494" s="91">
        <v>168.47</v>
      </c>
      <c r="J494" s="91"/>
      <c r="K494" s="91">
        <v>168.47</v>
      </c>
      <c r="L494" s="91"/>
      <c r="AD494">
        <v>0</v>
      </c>
      <c r="AE494">
        <v>0</v>
      </c>
      <c r="AN494" s="39">
        <v>168.47</v>
      </c>
      <c r="AO494">
        <v>0</v>
      </c>
      <c r="AQ494" t="s">
        <v>400</v>
      </c>
      <c r="AR494">
        <v>0</v>
      </c>
      <c r="AT494">
        <v>0</v>
      </c>
      <c r="AV494" t="s">
        <v>400</v>
      </c>
      <c r="AW494" s="39">
        <v>168.47</v>
      </c>
      <c r="AZ494">
        <v>0</v>
      </c>
      <c r="BA494">
        <v>0</v>
      </c>
      <c r="CD494">
        <v>1</v>
      </c>
    </row>
    <row r="495" spans="1:82" ht="42.75" x14ac:dyDescent="0.2">
      <c r="A495" s="41" t="s">
        <v>156</v>
      </c>
      <c r="B495" s="33" t="s">
        <v>157</v>
      </c>
      <c r="C495" s="33" t="s">
        <v>158</v>
      </c>
      <c r="D495" s="34" t="s">
        <v>18</v>
      </c>
      <c r="E495" s="35">
        <v>2</v>
      </c>
      <c r="F495" s="36"/>
      <c r="G495" s="35">
        <v>2</v>
      </c>
      <c r="H495" s="37"/>
      <c r="I495" s="38"/>
      <c r="J495" s="37">
        <v>3825</v>
      </c>
      <c r="K495" s="33"/>
      <c r="L495" s="37">
        <v>7650</v>
      </c>
    </row>
    <row r="496" spans="1:82" ht="15" x14ac:dyDescent="0.2">
      <c r="C496" s="90" t="s">
        <v>399</v>
      </c>
      <c r="D496" s="90"/>
      <c r="E496" s="90"/>
      <c r="F496" s="90"/>
      <c r="G496" s="90"/>
      <c r="H496" s="90"/>
      <c r="I496" s="91">
        <v>3825</v>
      </c>
      <c r="J496" s="91"/>
      <c r="K496" s="91">
        <v>7650</v>
      </c>
      <c r="L496" s="91"/>
      <c r="AD496">
        <v>0</v>
      </c>
      <c r="AE496">
        <v>0</v>
      </c>
      <c r="AN496" s="39">
        <v>7650</v>
      </c>
      <c r="AO496">
        <v>0</v>
      </c>
      <c r="AQ496" t="s">
        <v>400</v>
      </c>
      <c r="AR496">
        <v>0</v>
      </c>
      <c r="AT496">
        <v>0</v>
      </c>
      <c r="AV496" t="s">
        <v>400</v>
      </c>
      <c r="AW496" s="39">
        <v>7650</v>
      </c>
      <c r="AX496" s="39">
        <v>7650</v>
      </c>
      <c r="AZ496">
        <v>0</v>
      </c>
      <c r="BA496">
        <v>0</v>
      </c>
      <c r="CD496">
        <v>1</v>
      </c>
    </row>
    <row r="497" spans="1:82" ht="42.75" x14ac:dyDescent="0.2">
      <c r="A497" s="41" t="s">
        <v>159</v>
      </c>
      <c r="B497" s="33" t="s">
        <v>157</v>
      </c>
      <c r="C497" s="33" t="s">
        <v>160</v>
      </c>
      <c r="D497" s="34" t="s">
        <v>18</v>
      </c>
      <c r="E497" s="35">
        <v>2</v>
      </c>
      <c r="F497" s="36"/>
      <c r="G497" s="35">
        <v>2</v>
      </c>
      <c r="H497" s="37"/>
      <c r="I497" s="38"/>
      <c r="J497" s="37">
        <v>830.83</v>
      </c>
      <c r="K497" s="33"/>
      <c r="L497" s="37">
        <v>1661.66</v>
      </c>
    </row>
    <row r="498" spans="1:82" ht="15" x14ac:dyDescent="0.2">
      <c r="C498" s="90" t="s">
        <v>399</v>
      </c>
      <c r="D498" s="90"/>
      <c r="E498" s="90"/>
      <c r="F498" s="90"/>
      <c r="G498" s="90"/>
      <c r="H498" s="90"/>
      <c r="I498" s="91">
        <v>830.83</v>
      </c>
      <c r="J498" s="91"/>
      <c r="K498" s="91">
        <v>1661.66</v>
      </c>
      <c r="L498" s="91"/>
      <c r="AD498">
        <v>0</v>
      </c>
      <c r="AE498">
        <v>0</v>
      </c>
      <c r="AN498" s="39">
        <v>1661.66</v>
      </c>
      <c r="AO498">
        <v>0</v>
      </c>
      <c r="AQ498" t="s">
        <v>400</v>
      </c>
      <c r="AR498">
        <v>0</v>
      </c>
      <c r="AT498">
        <v>0</v>
      </c>
      <c r="AV498" t="s">
        <v>400</v>
      </c>
      <c r="AW498" s="39">
        <v>1661.66</v>
      </c>
      <c r="AX498" s="39">
        <v>1661.66</v>
      </c>
      <c r="AZ498">
        <v>0</v>
      </c>
      <c r="BA498">
        <v>0</v>
      </c>
      <c r="CD498">
        <v>1</v>
      </c>
    </row>
    <row r="499" spans="1:82" ht="42.75" x14ac:dyDescent="0.2">
      <c r="A499" s="41" t="s">
        <v>161</v>
      </c>
      <c r="B499" s="33" t="s">
        <v>162</v>
      </c>
      <c r="C499" s="33" t="s">
        <v>163</v>
      </c>
      <c r="D499" s="34" t="s">
        <v>18</v>
      </c>
      <c r="E499" s="35">
        <v>3</v>
      </c>
      <c r="F499" s="36"/>
      <c r="G499" s="35">
        <v>3</v>
      </c>
      <c r="H499" s="37"/>
      <c r="I499" s="38"/>
      <c r="J499" s="37">
        <v>765</v>
      </c>
      <c r="K499" s="33"/>
      <c r="L499" s="37">
        <v>2295</v>
      </c>
    </row>
    <row r="500" spans="1:82" ht="15" x14ac:dyDescent="0.2">
      <c r="C500" s="90" t="s">
        <v>399</v>
      </c>
      <c r="D500" s="90"/>
      <c r="E500" s="90"/>
      <c r="F500" s="90"/>
      <c r="G500" s="90"/>
      <c r="H500" s="90"/>
      <c r="I500" s="91">
        <v>765</v>
      </c>
      <c r="J500" s="91"/>
      <c r="K500" s="91">
        <v>2295</v>
      </c>
      <c r="L500" s="91"/>
      <c r="AD500">
        <v>0</v>
      </c>
      <c r="AE500">
        <v>0</v>
      </c>
      <c r="AN500" s="39">
        <v>2295</v>
      </c>
      <c r="AO500">
        <v>0</v>
      </c>
      <c r="AQ500" t="s">
        <v>400</v>
      </c>
      <c r="AR500">
        <v>0</v>
      </c>
      <c r="AT500">
        <v>0</v>
      </c>
      <c r="AV500" t="s">
        <v>400</v>
      </c>
      <c r="AW500" s="39">
        <v>2295</v>
      </c>
      <c r="AX500" s="39">
        <v>2295</v>
      </c>
      <c r="AZ500">
        <v>0</v>
      </c>
      <c r="BA500">
        <v>0</v>
      </c>
      <c r="CD500">
        <v>1</v>
      </c>
    </row>
    <row r="501" spans="1:82" ht="28.5" x14ac:dyDescent="0.2">
      <c r="A501" s="41" t="s">
        <v>164</v>
      </c>
      <c r="B501" s="33" t="s">
        <v>165</v>
      </c>
      <c r="C501" s="33" t="s">
        <v>166</v>
      </c>
      <c r="D501" s="34" t="s">
        <v>18</v>
      </c>
      <c r="E501" s="35">
        <v>7</v>
      </c>
      <c r="F501" s="36"/>
      <c r="G501" s="35">
        <v>7</v>
      </c>
      <c r="H501" s="37">
        <v>179.64</v>
      </c>
      <c r="I501" s="38">
        <v>1.1299999999999999</v>
      </c>
      <c r="J501" s="37">
        <v>202.99</v>
      </c>
      <c r="K501" s="33"/>
      <c r="L501" s="37">
        <v>1420.93</v>
      </c>
    </row>
    <row r="502" spans="1:82" ht="15" x14ac:dyDescent="0.2">
      <c r="C502" s="90" t="s">
        <v>399</v>
      </c>
      <c r="D502" s="90"/>
      <c r="E502" s="90"/>
      <c r="F502" s="90"/>
      <c r="G502" s="90"/>
      <c r="H502" s="90"/>
      <c r="I502" s="91">
        <v>202.99</v>
      </c>
      <c r="J502" s="91"/>
      <c r="K502" s="91">
        <v>1420.93</v>
      </c>
      <c r="L502" s="91"/>
      <c r="AD502">
        <v>0</v>
      </c>
      <c r="AE502">
        <v>0</v>
      </c>
      <c r="AN502" s="39">
        <v>1420.93</v>
      </c>
      <c r="AO502">
        <v>0</v>
      </c>
      <c r="AQ502" t="s">
        <v>400</v>
      </c>
      <c r="AR502">
        <v>0</v>
      </c>
      <c r="AT502">
        <v>0</v>
      </c>
      <c r="AV502" t="s">
        <v>400</v>
      </c>
      <c r="AW502" s="39">
        <v>1420.93</v>
      </c>
      <c r="AZ502">
        <v>0</v>
      </c>
      <c r="BA502">
        <v>0</v>
      </c>
      <c r="CD502">
        <v>2</v>
      </c>
    </row>
    <row r="503" spans="1:82" ht="42.75" x14ac:dyDescent="0.2">
      <c r="A503" s="25" t="s">
        <v>167</v>
      </c>
      <c r="B503" s="77" t="s">
        <v>438</v>
      </c>
      <c r="C503" s="77" t="s">
        <v>168</v>
      </c>
      <c r="D503" s="27" t="s">
        <v>112</v>
      </c>
      <c r="E503" s="28">
        <v>0.06</v>
      </c>
      <c r="F503" s="26"/>
      <c r="G503" s="28">
        <v>0.06</v>
      </c>
      <c r="H503" s="29"/>
      <c r="I503" s="78"/>
      <c r="J503" s="29"/>
      <c r="K503" s="77"/>
      <c r="L503" s="29"/>
    </row>
    <row r="504" spans="1:82" x14ac:dyDescent="0.2">
      <c r="C504" s="30" t="s">
        <v>548</v>
      </c>
    </row>
    <row r="505" spans="1:82" ht="15" x14ac:dyDescent="0.2">
      <c r="A505" s="26"/>
      <c r="B505" s="28">
        <v>1</v>
      </c>
      <c r="C505" s="26" t="s">
        <v>394</v>
      </c>
      <c r="D505" s="27" t="s">
        <v>200</v>
      </c>
      <c r="E505" s="31"/>
      <c r="F505" s="28"/>
      <c r="G505" s="31">
        <v>0.90720000000000001</v>
      </c>
      <c r="H505" s="28"/>
      <c r="I505" s="28"/>
      <c r="J505" s="28"/>
      <c r="K505" s="28"/>
      <c r="L505" s="32">
        <v>248.41</v>
      </c>
    </row>
    <row r="506" spans="1:82" ht="28.5" x14ac:dyDescent="0.2">
      <c r="A506" s="77"/>
      <c r="B506" s="77" t="s">
        <v>203</v>
      </c>
      <c r="C506" s="33" t="s">
        <v>204</v>
      </c>
      <c r="D506" s="34" t="s">
        <v>200</v>
      </c>
      <c r="E506" s="35">
        <v>15.12</v>
      </c>
      <c r="F506" s="36"/>
      <c r="G506" s="35">
        <v>0.90720000000000001</v>
      </c>
      <c r="H506" s="37"/>
      <c r="I506" s="38"/>
      <c r="J506" s="37">
        <v>273.82</v>
      </c>
      <c r="K506" s="33"/>
      <c r="L506" s="37">
        <v>248.41</v>
      </c>
    </row>
    <row r="507" spans="1:82" ht="15" x14ac:dyDescent="0.2">
      <c r="A507" s="77"/>
      <c r="B507" s="77"/>
      <c r="C507" s="76" t="s">
        <v>395</v>
      </c>
      <c r="D507" s="27"/>
      <c r="E507" s="28"/>
      <c r="F507" s="26"/>
      <c r="G507" s="28"/>
      <c r="H507" s="29"/>
      <c r="I507" s="78"/>
      <c r="J507" s="29"/>
      <c r="K507" s="77"/>
      <c r="L507" s="29">
        <v>248.41</v>
      </c>
    </row>
    <row r="508" spans="1:82" ht="14.25" x14ac:dyDescent="0.2">
      <c r="A508" s="77"/>
      <c r="B508" s="77"/>
      <c r="C508" s="77" t="s">
        <v>396</v>
      </c>
      <c r="D508" s="27"/>
      <c r="E508" s="28"/>
      <c r="F508" s="26"/>
      <c r="G508" s="28"/>
      <c r="H508" s="29"/>
      <c r="I508" s="78"/>
      <c r="J508" s="29"/>
      <c r="K508" s="77"/>
      <c r="L508" s="29">
        <v>248.41</v>
      </c>
    </row>
    <row r="509" spans="1:82" ht="28.5" x14ac:dyDescent="0.2">
      <c r="A509" s="77"/>
      <c r="B509" s="77" t="s">
        <v>19</v>
      </c>
      <c r="C509" s="77" t="s">
        <v>405</v>
      </c>
      <c r="D509" s="27" t="s">
        <v>348</v>
      </c>
      <c r="E509" s="28">
        <v>97</v>
      </c>
      <c r="F509" s="26"/>
      <c r="G509" s="28">
        <v>97</v>
      </c>
      <c r="H509" s="29"/>
      <c r="I509" s="78"/>
      <c r="J509" s="29"/>
      <c r="K509" s="77"/>
      <c r="L509" s="29">
        <v>240.96</v>
      </c>
    </row>
    <row r="510" spans="1:82" ht="28.5" x14ac:dyDescent="0.2">
      <c r="A510" s="33"/>
      <c r="B510" s="33" t="s">
        <v>20</v>
      </c>
      <c r="C510" s="33" t="s">
        <v>406</v>
      </c>
      <c r="D510" s="34" t="s">
        <v>348</v>
      </c>
      <c r="E510" s="35">
        <v>51</v>
      </c>
      <c r="F510" s="36"/>
      <c r="G510" s="35">
        <v>51</v>
      </c>
      <c r="H510" s="37"/>
      <c r="I510" s="38"/>
      <c r="J510" s="37"/>
      <c r="K510" s="33"/>
      <c r="L510" s="37">
        <v>126.69</v>
      </c>
    </row>
    <row r="511" spans="1:82" ht="15" x14ac:dyDescent="0.2">
      <c r="C511" s="90" t="s">
        <v>399</v>
      </c>
      <c r="D511" s="90"/>
      <c r="E511" s="90"/>
      <c r="F511" s="90"/>
      <c r="G511" s="90"/>
      <c r="H511" s="90"/>
      <c r="I511" s="91">
        <v>10267.666666666666</v>
      </c>
      <c r="J511" s="91"/>
      <c r="K511" s="91">
        <v>616.05999999999995</v>
      </c>
      <c r="L511" s="91"/>
      <c r="AD511">
        <v>15.94</v>
      </c>
      <c r="AE511">
        <v>8.3800000000000008</v>
      </c>
      <c r="AN511" s="39">
        <v>616.05999999999995</v>
      </c>
      <c r="AO511">
        <v>0</v>
      </c>
      <c r="AQ511" t="s">
        <v>400</v>
      </c>
      <c r="AR511" s="39">
        <v>248.41</v>
      </c>
      <c r="AT511">
        <v>0</v>
      </c>
      <c r="AV511" t="s">
        <v>400</v>
      </c>
      <c r="AW511">
        <v>0</v>
      </c>
      <c r="AZ511">
        <v>240.96</v>
      </c>
      <c r="BA511">
        <v>126.69</v>
      </c>
      <c r="CD511">
        <v>2</v>
      </c>
    </row>
    <row r="512" spans="1:82" ht="42.75" x14ac:dyDescent="0.2">
      <c r="A512" s="41" t="s">
        <v>169</v>
      </c>
      <c r="B512" s="33" t="s">
        <v>170</v>
      </c>
      <c r="C512" s="33" t="s">
        <v>171</v>
      </c>
      <c r="D512" s="34" t="s">
        <v>39</v>
      </c>
      <c r="E512" s="35">
        <v>15</v>
      </c>
      <c r="F512" s="36"/>
      <c r="G512" s="35">
        <v>15</v>
      </c>
      <c r="H512" s="37"/>
      <c r="I512" s="38"/>
      <c r="J512" s="37">
        <v>120.09</v>
      </c>
      <c r="K512" s="33"/>
      <c r="L512" s="37">
        <v>1801.35</v>
      </c>
    </row>
    <row r="513" spans="1:83" ht="15" x14ac:dyDescent="0.2">
      <c r="C513" s="90" t="s">
        <v>399</v>
      </c>
      <c r="D513" s="90"/>
      <c r="E513" s="90"/>
      <c r="F513" s="90"/>
      <c r="G513" s="90"/>
      <c r="H513" s="90"/>
      <c r="I513" s="91">
        <v>120.08999999999999</v>
      </c>
      <c r="J513" s="91"/>
      <c r="K513" s="91">
        <v>1801.35</v>
      </c>
      <c r="L513" s="91"/>
      <c r="AD513">
        <v>0</v>
      </c>
      <c r="AE513">
        <v>0</v>
      </c>
      <c r="AN513" s="39">
        <v>1801.35</v>
      </c>
      <c r="AO513">
        <v>0</v>
      </c>
      <c r="AQ513" t="s">
        <v>400</v>
      </c>
      <c r="AR513">
        <v>0</v>
      </c>
      <c r="AT513">
        <v>0</v>
      </c>
      <c r="AV513" t="s">
        <v>400</v>
      </c>
      <c r="AW513" s="39">
        <v>1801.35</v>
      </c>
      <c r="AX513" s="39">
        <v>1801.35</v>
      </c>
      <c r="AZ513">
        <v>0</v>
      </c>
      <c r="BA513">
        <v>0</v>
      </c>
      <c r="CD513">
        <v>1</v>
      </c>
    </row>
    <row r="514" spans="1:83" ht="57" x14ac:dyDescent="0.2">
      <c r="A514" s="25" t="s">
        <v>172</v>
      </c>
      <c r="B514" s="77" t="s">
        <v>439</v>
      </c>
      <c r="C514" s="77" t="s">
        <v>173</v>
      </c>
      <c r="D514" s="27" t="s">
        <v>174</v>
      </c>
      <c r="E514" s="28">
        <v>0.1</v>
      </c>
      <c r="F514" s="26"/>
      <c r="G514" s="28">
        <v>0.1</v>
      </c>
      <c r="H514" s="29"/>
      <c r="I514" s="78"/>
      <c r="J514" s="29"/>
      <c r="K514" s="77"/>
      <c r="L514" s="29"/>
    </row>
    <row r="515" spans="1:83" x14ac:dyDescent="0.2">
      <c r="C515" s="30" t="s">
        <v>553</v>
      </c>
    </row>
    <row r="516" spans="1:83" ht="15" x14ac:dyDescent="0.2">
      <c r="A516" s="26"/>
      <c r="B516" s="28">
        <v>1</v>
      </c>
      <c r="C516" s="26" t="s">
        <v>394</v>
      </c>
      <c r="D516" s="27" t="s">
        <v>200</v>
      </c>
      <c r="E516" s="31"/>
      <c r="F516" s="28"/>
      <c r="G516" s="31">
        <v>0.74199999999999999</v>
      </c>
      <c r="H516" s="28"/>
      <c r="I516" s="28"/>
      <c r="J516" s="28"/>
      <c r="K516" s="28"/>
      <c r="L516" s="32">
        <v>205.5</v>
      </c>
    </row>
    <row r="517" spans="1:83" ht="28.5" x14ac:dyDescent="0.2">
      <c r="A517" s="77"/>
      <c r="B517" s="77" t="s">
        <v>329</v>
      </c>
      <c r="C517" s="77" t="s">
        <v>330</v>
      </c>
      <c r="D517" s="27" t="s">
        <v>200</v>
      </c>
      <c r="E517" s="28">
        <v>7.42</v>
      </c>
      <c r="F517" s="26"/>
      <c r="G517" s="28">
        <v>0.74199999999999999</v>
      </c>
      <c r="H517" s="29"/>
      <c r="I517" s="78"/>
      <c r="J517" s="29">
        <v>276.95</v>
      </c>
      <c r="K517" s="77"/>
      <c r="L517" s="29">
        <v>205.5</v>
      </c>
    </row>
    <row r="518" spans="1:83" ht="15" x14ac:dyDescent="0.2">
      <c r="A518" s="26"/>
      <c r="B518" s="28">
        <v>2</v>
      </c>
      <c r="C518" s="26" t="s">
        <v>408</v>
      </c>
      <c r="D518" s="27"/>
      <c r="E518" s="31"/>
      <c r="F518" s="28"/>
      <c r="G518" s="31"/>
      <c r="H518" s="28"/>
      <c r="I518" s="28"/>
      <c r="J518" s="28"/>
      <c r="K518" s="28"/>
      <c r="L518" s="32">
        <v>159.19999999999996</v>
      </c>
    </row>
    <row r="519" spans="1:83" ht="15" x14ac:dyDescent="0.2">
      <c r="A519" s="26"/>
      <c r="B519" s="28"/>
      <c r="C519" s="26" t="s">
        <v>412</v>
      </c>
      <c r="D519" s="27" t="s">
        <v>200</v>
      </c>
      <c r="E519" s="31"/>
      <c r="F519" s="28"/>
      <c r="G519" s="31">
        <v>0.35499999999999998</v>
      </c>
      <c r="H519" s="28"/>
      <c r="I519" s="28"/>
      <c r="J519" s="28"/>
      <c r="K519" s="28"/>
      <c r="L519" s="32">
        <v>99.429999999999993</v>
      </c>
      <c r="CE519">
        <v>1</v>
      </c>
    </row>
    <row r="520" spans="1:83" ht="28.5" x14ac:dyDescent="0.2">
      <c r="A520" s="77"/>
      <c r="B520" s="77" t="s">
        <v>331</v>
      </c>
      <c r="C520" s="77" t="s">
        <v>332</v>
      </c>
      <c r="D520" s="27" t="s">
        <v>216</v>
      </c>
      <c r="E520" s="28">
        <v>3.48</v>
      </c>
      <c r="F520" s="26"/>
      <c r="G520" s="28">
        <v>0.34799999999999998</v>
      </c>
      <c r="H520" s="29">
        <v>346.73</v>
      </c>
      <c r="I520" s="78">
        <v>1.27</v>
      </c>
      <c r="J520" s="29">
        <v>440.35</v>
      </c>
      <c r="K520" s="77"/>
      <c r="L520" s="29">
        <v>153.24</v>
      </c>
    </row>
    <row r="521" spans="1:83" ht="28.5" x14ac:dyDescent="0.2">
      <c r="A521" s="77"/>
      <c r="B521" s="77" t="s">
        <v>225</v>
      </c>
      <c r="C521" s="77" t="s">
        <v>411</v>
      </c>
      <c r="D521" s="27" t="s">
        <v>200</v>
      </c>
      <c r="E521" s="28">
        <v>3.48</v>
      </c>
      <c r="F521" s="26"/>
      <c r="G521" s="28">
        <v>0.34799999999999998</v>
      </c>
      <c r="H521" s="29"/>
      <c r="I521" s="78"/>
      <c r="J521" s="29">
        <v>280.08999999999997</v>
      </c>
      <c r="K521" s="77"/>
      <c r="L521" s="29">
        <v>97.47</v>
      </c>
      <c r="CE521">
        <v>1</v>
      </c>
    </row>
    <row r="522" spans="1:83" ht="28.5" x14ac:dyDescent="0.2">
      <c r="A522" s="77"/>
      <c r="B522" s="77" t="s">
        <v>333</v>
      </c>
      <c r="C522" s="77" t="s">
        <v>334</v>
      </c>
      <c r="D522" s="27" t="s">
        <v>216</v>
      </c>
      <c r="E522" s="28">
        <v>7.0000000000000007E-2</v>
      </c>
      <c r="F522" s="26"/>
      <c r="G522" s="28">
        <v>7.0000000000000001E-3</v>
      </c>
      <c r="H522" s="29"/>
      <c r="I522" s="78"/>
      <c r="J522" s="29">
        <v>851.65</v>
      </c>
      <c r="K522" s="77"/>
      <c r="L522" s="29">
        <v>5.96</v>
      </c>
    </row>
    <row r="523" spans="1:83" ht="28.5" x14ac:dyDescent="0.2">
      <c r="A523" s="77"/>
      <c r="B523" s="77" t="s">
        <v>225</v>
      </c>
      <c r="C523" s="77" t="s">
        <v>411</v>
      </c>
      <c r="D523" s="27" t="s">
        <v>200</v>
      </c>
      <c r="E523" s="28">
        <v>7.0000000000000007E-2</v>
      </c>
      <c r="F523" s="26"/>
      <c r="G523" s="28">
        <v>7.0000000000000001E-3</v>
      </c>
      <c r="H523" s="29"/>
      <c r="I523" s="78"/>
      <c r="J523" s="29">
        <v>280.08999999999997</v>
      </c>
      <c r="K523" s="77"/>
      <c r="L523" s="29">
        <v>1.96</v>
      </c>
      <c r="CE523">
        <v>1</v>
      </c>
    </row>
    <row r="524" spans="1:83" ht="15" x14ac:dyDescent="0.2">
      <c r="A524" s="26"/>
      <c r="B524" s="28">
        <v>4</v>
      </c>
      <c r="C524" s="26" t="s">
        <v>404</v>
      </c>
      <c r="D524" s="27"/>
      <c r="E524" s="31"/>
      <c r="F524" s="28"/>
      <c r="G524" s="31"/>
      <c r="H524" s="28"/>
      <c r="I524" s="28"/>
      <c r="J524" s="28"/>
      <c r="K524" s="28"/>
      <c r="L524" s="32">
        <v>25.64</v>
      </c>
    </row>
    <row r="525" spans="1:83" ht="14.25" x14ac:dyDescent="0.2">
      <c r="A525" s="77"/>
      <c r="B525" s="77" t="s">
        <v>335</v>
      </c>
      <c r="C525" s="33" t="s">
        <v>336</v>
      </c>
      <c r="D525" s="34" t="s">
        <v>81</v>
      </c>
      <c r="E525" s="35">
        <v>0.3</v>
      </c>
      <c r="F525" s="36"/>
      <c r="G525" s="35">
        <v>0.03</v>
      </c>
      <c r="H525" s="37">
        <v>496.96</v>
      </c>
      <c r="I525" s="38">
        <v>1.72</v>
      </c>
      <c r="J525" s="37">
        <v>854.77</v>
      </c>
      <c r="K525" s="33"/>
      <c r="L525" s="37">
        <v>25.64</v>
      </c>
    </row>
    <row r="526" spans="1:83" ht="15" x14ac:dyDescent="0.2">
      <c r="A526" s="77"/>
      <c r="B526" s="77"/>
      <c r="C526" s="76" t="s">
        <v>395</v>
      </c>
      <c r="D526" s="27"/>
      <c r="E526" s="28"/>
      <c r="F526" s="26"/>
      <c r="G526" s="28"/>
      <c r="H526" s="29"/>
      <c r="I526" s="78"/>
      <c r="J526" s="29"/>
      <c r="K526" s="77"/>
      <c r="L526" s="29">
        <v>489.76999999999992</v>
      </c>
    </row>
    <row r="527" spans="1:83" ht="14.25" x14ac:dyDescent="0.2">
      <c r="A527" s="77"/>
      <c r="B527" s="77"/>
      <c r="C527" s="77" t="s">
        <v>396</v>
      </c>
      <c r="D527" s="27"/>
      <c r="E527" s="28"/>
      <c r="F527" s="26"/>
      <c r="G527" s="28"/>
      <c r="H527" s="29"/>
      <c r="I527" s="78"/>
      <c r="J527" s="29"/>
      <c r="K527" s="77"/>
      <c r="L527" s="29">
        <v>304.93</v>
      </c>
    </row>
    <row r="528" spans="1:83" ht="14.25" x14ac:dyDescent="0.2">
      <c r="A528" s="77"/>
      <c r="B528" s="77" t="s">
        <v>85</v>
      </c>
      <c r="C528" s="77" t="s">
        <v>429</v>
      </c>
      <c r="D528" s="27" t="s">
        <v>348</v>
      </c>
      <c r="E528" s="28">
        <v>103</v>
      </c>
      <c r="F528" s="26"/>
      <c r="G528" s="28">
        <v>103</v>
      </c>
      <c r="H528" s="29"/>
      <c r="I528" s="78"/>
      <c r="J528" s="29"/>
      <c r="K528" s="77"/>
      <c r="L528" s="29">
        <v>314.08</v>
      </c>
    </row>
    <row r="529" spans="1:82" ht="14.25" x14ac:dyDescent="0.2">
      <c r="A529" s="33"/>
      <c r="B529" s="33" t="s">
        <v>86</v>
      </c>
      <c r="C529" s="33" t="s">
        <v>430</v>
      </c>
      <c r="D529" s="34" t="s">
        <v>348</v>
      </c>
      <c r="E529" s="35">
        <v>60</v>
      </c>
      <c r="F529" s="36"/>
      <c r="G529" s="35">
        <v>60</v>
      </c>
      <c r="H529" s="37"/>
      <c r="I529" s="38"/>
      <c r="J529" s="37"/>
      <c r="K529" s="33"/>
      <c r="L529" s="37">
        <v>182.96</v>
      </c>
    </row>
    <row r="530" spans="1:82" ht="15" x14ac:dyDescent="0.2">
      <c r="C530" s="90" t="s">
        <v>399</v>
      </c>
      <c r="D530" s="90"/>
      <c r="E530" s="90"/>
      <c r="F530" s="90"/>
      <c r="G530" s="90"/>
      <c r="H530" s="90"/>
      <c r="I530" s="91">
        <v>9868.0999999999985</v>
      </c>
      <c r="J530" s="91"/>
      <c r="K530" s="91">
        <v>986.80999999999983</v>
      </c>
      <c r="L530" s="91"/>
      <c r="AD530">
        <v>86.23</v>
      </c>
      <c r="AE530">
        <v>50.23</v>
      </c>
      <c r="AN530" s="39">
        <v>986.80999999999983</v>
      </c>
      <c r="AO530" s="39">
        <v>159.19999999999996</v>
      </c>
      <c r="AQ530" t="s">
        <v>400</v>
      </c>
      <c r="AR530" s="39">
        <v>205.5</v>
      </c>
      <c r="AT530" s="39">
        <v>99.429999999999993</v>
      </c>
      <c r="AV530" t="s">
        <v>400</v>
      </c>
      <c r="AW530" s="39">
        <v>25.64</v>
      </c>
      <c r="AZ530">
        <v>314.08</v>
      </c>
      <c r="BA530">
        <v>182.96</v>
      </c>
      <c r="CD530">
        <v>1</v>
      </c>
    </row>
    <row r="531" spans="1:82" ht="42.75" x14ac:dyDescent="0.2">
      <c r="A531" s="46" t="s">
        <v>175</v>
      </c>
      <c r="B531" s="47" t="s">
        <v>176</v>
      </c>
      <c r="C531" s="47" t="s">
        <v>440</v>
      </c>
      <c r="D531" s="48" t="s">
        <v>18</v>
      </c>
      <c r="E531" s="49">
        <v>3</v>
      </c>
      <c r="F531" s="50"/>
      <c r="G531" s="49">
        <v>3</v>
      </c>
      <c r="H531" s="51"/>
      <c r="I531" s="52"/>
      <c r="J531" s="51">
        <v>3672.5</v>
      </c>
      <c r="K531" s="47"/>
      <c r="L531" s="51">
        <v>11017.5</v>
      </c>
    </row>
    <row r="532" spans="1:82" ht="15" x14ac:dyDescent="0.2">
      <c r="A532" s="45"/>
      <c r="B532" s="45"/>
      <c r="C532" s="104" t="s">
        <v>399</v>
      </c>
      <c r="D532" s="104"/>
      <c r="E532" s="104"/>
      <c r="F532" s="104"/>
      <c r="G532" s="104"/>
      <c r="H532" s="104"/>
      <c r="I532" s="105">
        <v>3672.5</v>
      </c>
      <c r="J532" s="105"/>
      <c r="K532" s="105">
        <v>11017.5</v>
      </c>
      <c r="L532" s="105"/>
      <c r="AD532">
        <v>0</v>
      </c>
      <c r="AE532">
        <v>0</v>
      </c>
      <c r="AN532" s="39">
        <v>11017.5</v>
      </c>
      <c r="AO532">
        <v>0</v>
      </c>
      <c r="AQ532" t="s">
        <v>400</v>
      </c>
      <c r="AR532">
        <v>0</v>
      </c>
      <c r="AT532">
        <v>0</v>
      </c>
      <c r="AV532" t="s">
        <v>400</v>
      </c>
      <c r="AW532" s="39">
        <v>11017.5</v>
      </c>
      <c r="AY532" s="39">
        <v>11017.5</v>
      </c>
      <c r="AZ532">
        <v>0</v>
      </c>
      <c r="BA532">
        <v>0</v>
      </c>
      <c r="BK532" s="39">
        <v>11017.5</v>
      </c>
      <c r="CD532">
        <v>3</v>
      </c>
    </row>
    <row r="533" spans="1:82" ht="14.25" x14ac:dyDescent="0.2">
      <c r="C533" s="44" t="s">
        <v>177</v>
      </c>
    </row>
    <row r="534" spans="1:82" ht="28.5" x14ac:dyDescent="0.2">
      <c r="A534" s="25" t="s">
        <v>178</v>
      </c>
      <c r="B534" s="77" t="s">
        <v>441</v>
      </c>
      <c r="C534" s="77" t="s">
        <v>179</v>
      </c>
      <c r="D534" s="27" t="s">
        <v>180</v>
      </c>
      <c r="E534" s="28">
        <v>1</v>
      </c>
      <c r="F534" s="26"/>
      <c r="G534" s="28">
        <v>1</v>
      </c>
      <c r="H534" s="29"/>
      <c r="I534" s="78"/>
      <c r="J534" s="29"/>
      <c r="K534" s="77"/>
      <c r="L534" s="29"/>
    </row>
    <row r="535" spans="1:82" ht="15" x14ac:dyDescent="0.2">
      <c r="A535" s="26"/>
      <c r="B535" s="28">
        <v>1</v>
      </c>
      <c r="C535" s="26" t="s">
        <v>394</v>
      </c>
      <c r="D535" s="27" t="s">
        <v>200</v>
      </c>
      <c r="E535" s="31"/>
      <c r="F535" s="28"/>
      <c r="G535" s="31">
        <v>4.8599999999999994</v>
      </c>
      <c r="H535" s="28"/>
      <c r="I535" s="28"/>
      <c r="J535" s="28"/>
      <c r="K535" s="28"/>
      <c r="L535" s="32">
        <v>1617.58</v>
      </c>
    </row>
    <row r="536" spans="1:82" ht="14.25" x14ac:dyDescent="0.2">
      <c r="A536" s="77"/>
      <c r="B536" s="77" t="s">
        <v>337</v>
      </c>
      <c r="C536" s="77" t="s">
        <v>338</v>
      </c>
      <c r="D536" s="27" t="s">
        <v>339</v>
      </c>
      <c r="E536" s="28">
        <v>1.94</v>
      </c>
      <c r="F536" s="26"/>
      <c r="G536" s="28">
        <v>1.94</v>
      </c>
      <c r="H536" s="29"/>
      <c r="I536" s="78"/>
      <c r="J536" s="29">
        <v>280.08999999999997</v>
      </c>
      <c r="K536" s="77"/>
      <c r="L536" s="29">
        <v>543.37</v>
      </c>
    </row>
    <row r="537" spans="1:82" ht="14.25" x14ac:dyDescent="0.2">
      <c r="A537" s="77"/>
      <c r="B537" s="77" t="s">
        <v>340</v>
      </c>
      <c r="C537" s="33" t="s">
        <v>341</v>
      </c>
      <c r="D537" s="34" t="s">
        <v>339</v>
      </c>
      <c r="E537" s="35">
        <v>2.92</v>
      </c>
      <c r="F537" s="36"/>
      <c r="G537" s="35">
        <v>2.92</v>
      </c>
      <c r="H537" s="37"/>
      <c r="I537" s="38"/>
      <c r="J537" s="37">
        <v>367.88</v>
      </c>
      <c r="K537" s="33"/>
      <c r="L537" s="37">
        <v>1074.21</v>
      </c>
    </row>
    <row r="538" spans="1:82" ht="15" x14ac:dyDescent="0.2">
      <c r="A538" s="77"/>
      <c r="B538" s="77"/>
      <c r="C538" s="76" t="s">
        <v>395</v>
      </c>
      <c r="D538" s="27"/>
      <c r="E538" s="28"/>
      <c r="F538" s="26"/>
      <c r="G538" s="28"/>
      <c r="H538" s="29"/>
      <c r="I538" s="78"/>
      <c r="J538" s="29"/>
      <c r="K538" s="77"/>
      <c r="L538" s="29">
        <v>1617.58</v>
      </c>
    </row>
    <row r="539" spans="1:82" ht="14.25" x14ac:dyDescent="0.2">
      <c r="A539" s="77"/>
      <c r="B539" s="77"/>
      <c r="C539" s="77" t="s">
        <v>396</v>
      </c>
      <c r="D539" s="27"/>
      <c r="E539" s="28"/>
      <c r="F539" s="26"/>
      <c r="G539" s="28"/>
      <c r="H539" s="29"/>
      <c r="I539" s="78"/>
      <c r="J539" s="29"/>
      <c r="K539" s="77"/>
      <c r="L539" s="29">
        <v>1617.58</v>
      </c>
    </row>
    <row r="540" spans="1:82" ht="14.25" x14ac:dyDescent="0.2">
      <c r="A540" s="77"/>
      <c r="B540" s="77" t="s">
        <v>182</v>
      </c>
      <c r="C540" s="77" t="s">
        <v>442</v>
      </c>
      <c r="D540" s="27" t="s">
        <v>348</v>
      </c>
      <c r="E540" s="28">
        <v>74</v>
      </c>
      <c r="F540" s="26"/>
      <c r="G540" s="28">
        <v>74</v>
      </c>
      <c r="H540" s="29"/>
      <c r="I540" s="78"/>
      <c r="J540" s="29"/>
      <c r="K540" s="77"/>
      <c r="L540" s="29">
        <v>1197.01</v>
      </c>
    </row>
    <row r="541" spans="1:82" ht="14.25" x14ac:dyDescent="0.2">
      <c r="A541" s="33"/>
      <c r="B541" s="33" t="s">
        <v>183</v>
      </c>
      <c r="C541" s="33" t="s">
        <v>443</v>
      </c>
      <c r="D541" s="34" t="s">
        <v>348</v>
      </c>
      <c r="E541" s="35">
        <v>36</v>
      </c>
      <c r="F541" s="36"/>
      <c r="G541" s="35">
        <v>36</v>
      </c>
      <c r="H541" s="37"/>
      <c r="I541" s="38"/>
      <c r="J541" s="37"/>
      <c r="K541" s="33"/>
      <c r="L541" s="37">
        <v>582.33000000000004</v>
      </c>
    </row>
    <row r="542" spans="1:82" ht="15" x14ac:dyDescent="0.2">
      <c r="C542" s="90" t="s">
        <v>399</v>
      </c>
      <c r="D542" s="90"/>
      <c r="E542" s="90"/>
      <c r="F542" s="90"/>
      <c r="G542" s="90"/>
      <c r="H542" s="90"/>
      <c r="I542" s="91">
        <v>3396.92</v>
      </c>
      <c r="J542" s="91"/>
      <c r="K542" s="91">
        <v>3396.92</v>
      </c>
      <c r="L542" s="91"/>
      <c r="AD542">
        <v>479.5</v>
      </c>
      <c r="AE542">
        <v>233.27</v>
      </c>
      <c r="AN542" s="39">
        <v>3396.92</v>
      </c>
      <c r="AO542">
        <v>0</v>
      </c>
      <c r="AQ542" t="s">
        <v>400</v>
      </c>
      <c r="AR542" s="39">
        <v>1617.58</v>
      </c>
      <c r="AT542">
        <v>0</v>
      </c>
      <c r="AV542" t="s">
        <v>400</v>
      </c>
      <c r="AW542">
        <v>0</v>
      </c>
      <c r="AZ542">
        <v>1197.01</v>
      </c>
      <c r="BA542">
        <v>582.33000000000004</v>
      </c>
      <c r="BR542" s="39">
        <v>3396.92</v>
      </c>
      <c r="BU542">
        <v>2717.54</v>
      </c>
      <c r="BV542" s="39">
        <v>679.38000000000011</v>
      </c>
      <c r="CB542">
        <v>200001</v>
      </c>
      <c r="CC542" t="s">
        <v>178</v>
      </c>
      <c r="CD542">
        <v>4</v>
      </c>
    </row>
    <row r="543" spans="1:82" ht="42.75" x14ac:dyDescent="0.2">
      <c r="A543" s="25" t="s">
        <v>184</v>
      </c>
      <c r="B543" s="77" t="s">
        <v>444</v>
      </c>
      <c r="C543" s="77" t="s">
        <v>185</v>
      </c>
      <c r="D543" s="27" t="s">
        <v>18</v>
      </c>
      <c r="E543" s="28">
        <v>1</v>
      </c>
      <c r="F543" s="26"/>
      <c r="G543" s="28">
        <v>1</v>
      </c>
      <c r="H543" s="29"/>
      <c r="I543" s="78"/>
      <c r="J543" s="29"/>
      <c r="K543" s="77"/>
      <c r="L543" s="29"/>
    </row>
    <row r="544" spans="1:82" ht="15" x14ac:dyDescent="0.2">
      <c r="A544" s="26"/>
      <c r="B544" s="28">
        <v>1</v>
      </c>
      <c r="C544" s="26" t="s">
        <v>394</v>
      </c>
      <c r="D544" s="27" t="s">
        <v>200</v>
      </c>
      <c r="E544" s="31"/>
      <c r="F544" s="28"/>
      <c r="G544" s="31">
        <v>1.62</v>
      </c>
      <c r="H544" s="28"/>
      <c r="I544" s="28"/>
      <c r="J544" s="28"/>
      <c r="K544" s="28"/>
      <c r="L544" s="32">
        <v>602.73</v>
      </c>
    </row>
    <row r="545" spans="1:82" ht="14.25" x14ac:dyDescent="0.2">
      <c r="A545" s="77"/>
      <c r="B545" s="77" t="s">
        <v>342</v>
      </c>
      <c r="C545" s="77" t="s">
        <v>343</v>
      </c>
      <c r="D545" s="27" t="s">
        <v>339</v>
      </c>
      <c r="E545" s="28">
        <v>0.81</v>
      </c>
      <c r="F545" s="26"/>
      <c r="G545" s="28">
        <v>0.81</v>
      </c>
      <c r="H545" s="29"/>
      <c r="I545" s="78"/>
      <c r="J545" s="29">
        <v>376.24</v>
      </c>
      <c r="K545" s="77"/>
      <c r="L545" s="29">
        <v>304.75</v>
      </c>
    </row>
    <row r="546" spans="1:82" ht="14.25" x14ac:dyDescent="0.2">
      <c r="A546" s="77"/>
      <c r="B546" s="77" t="s">
        <v>340</v>
      </c>
      <c r="C546" s="33" t="s">
        <v>341</v>
      </c>
      <c r="D546" s="34" t="s">
        <v>339</v>
      </c>
      <c r="E546" s="35">
        <v>0.81</v>
      </c>
      <c r="F546" s="36"/>
      <c r="G546" s="35">
        <v>0.81</v>
      </c>
      <c r="H546" s="37"/>
      <c r="I546" s="38"/>
      <c r="J546" s="37">
        <v>367.88</v>
      </c>
      <c r="K546" s="33"/>
      <c r="L546" s="37">
        <v>297.98</v>
      </c>
    </row>
    <row r="547" spans="1:82" ht="15" x14ac:dyDescent="0.2">
      <c r="A547" s="77"/>
      <c r="B547" s="77"/>
      <c r="C547" s="76" t="s">
        <v>395</v>
      </c>
      <c r="D547" s="27"/>
      <c r="E547" s="28"/>
      <c r="F547" s="26"/>
      <c r="G547" s="28"/>
      <c r="H547" s="29"/>
      <c r="I547" s="78"/>
      <c r="J547" s="29"/>
      <c r="K547" s="77"/>
      <c r="L547" s="29">
        <v>602.73</v>
      </c>
    </row>
    <row r="548" spans="1:82" ht="14.25" x14ac:dyDescent="0.2">
      <c r="A548" s="77"/>
      <c r="B548" s="77"/>
      <c r="C548" s="77" t="s">
        <v>396</v>
      </c>
      <c r="D548" s="27"/>
      <c r="E548" s="28"/>
      <c r="F548" s="26"/>
      <c r="G548" s="28"/>
      <c r="H548" s="29"/>
      <c r="I548" s="78"/>
      <c r="J548" s="29"/>
      <c r="K548" s="77"/>
      <c r="L548" s="29">
        <v>602.73</v>
      </c>
    </row>
    <row r="549" spans="1:82" ht="14.25" x14ac:dyDescent="0.2">
      <c r="A549" s="77"/>
      <c r="B549" s="77" t="s">
        <v>182</v>
      </c>
      <c r="C549" s="77" t="s">
        <v>442</v>
      </c>
      <c r="D549" s="27" t="s">
        <v>348</v>
      </c>
      <c r="E549" s="28">
        <v>74</v>
      </c>
      <c r="F549" s="26"/>
      <c r="G549" s="28">
        <v>74</v>
      </c>
      <c r="H549" s="29"/>
      <c r="I549" s="78"/>
      <c r="J549" s="29"/>
      <c r="K549" s="77"/>
      <c r="L549" s="29">
        <v>446.02</v>
      </c>
    </row>
    <row r="550" spans="1:82" ht="14.25" x14ac:dyDescent="0.2">
      <c r="A550" s="33"/>
      <c r="B550" s="33" t="s">
        <v>183</v>
      </c>
      <c r="C550" s="33" t="s">
        <v>443</v>
      </c>
      <c r="D550" s="34" t="s">
        <v>348</v>
      </c>
      <c r="E550" s="35">
        <v>36</v>
      </c>
      <c r="F550" s="36"/>
      <c r="G550" s="35">
        <v>36</v>
      </c>
      <c r="H550" s="37"/>
      <c r="I550" s="38"/>
      <c r="J550" s="37"/>
      <c r="K550" s="33"/>
      <c r="L550" s="37">
        <v>216.98</v>
      </c>
    </row>
    <row r="551" spans="1:82" ht="15" x14ac:dyDescent="0.2">
      <c r="C551" s="90" t="s">
        <v>399</v>
      </c>
      <c r="D551" s="90"/>
      <c r="E551" s="90"/>
      <c r="F551" s="90"/>
      <c r="G551" s="90"/>
      <c r="H551" s="90"/>
      <c r="I551" s="91">
        <v>1265.73</v>
      </c>
      <c r="J551" s="91"/>
      <c r="K551" s="91">
        <v>1265.73</v>
      </c>
      <c r="L551" s="91"/>
      <c r="AD551">
        <v>550.65</v>
      </c>
      <c r="AE551">
        <v>267.88</v>
      </c>
      <c r="AN551" s="39">
        <v>1265.73</v>
      </c>
      <c r="AO551">
        <v>0</v>
      </c>
      <c r="AQ551" t="s">
        <v>400</v>
      </c>
      <c r="AR551" s="39">
        <v>602.73</v>
      </c>
      <c r="AT551">
        <v>0</v>
      </c>
      <c r="AV551" t="s">
        <v>400</v>
      </c>
      <c r="AW551">
        <v>0</v>
      </c>
      <c r="AZ551">
        <v>446.02</v>
      </c>
      <c r="BA551">
        <v>216.98</v>
      </c>
      <c r="BR551" s="39">
        <v>1265.73</v>
      </c>
      <c r="BU551">
        <v>1012.58</v>
      </c>
      <c r="BV551" s="39">
        <v>253.14999999999998</v>
      </c>
      <c r="CB551">
        <v>200001</v>
      </c>
      <c r="CC551" t="s">
        <v>184</v>
      </c>
      <c r="CD551">
        <v>4</v>
      </c>
    </row>
    <row r="552" spans="1:82" ht="28.5" x14ac:dyDescent="0.2">
      <c r="A552" s="25" t="s">
        <v>186</v>
      </c>
      <c r="B552" s="77" t="s">
        <v>445</v>
      </c>
      <c r="C552" s="77" t="s">
        <v>187</v>
      </c>
      <c r="D552" s="27" t="s">
        <v>188</v>
      </c>
      <c r="E552" s="28">
        <v>1</v>
      </c>
      <c r="F552" s="26"/>
      <c r="G552" s="28">
        <v>1</v>
      </c>
      <c r="H552" s="29"/>
      <c r="I552" s="78"/>
      <c r="J552" s="29"/>
      <c r="K552" s="77"/>
      <c r="L552" s="29"/>
    </row>
    <row r="553" spans="1:82" ht="15" x14ac:dyDescent="0.2">
      <c r="A553" s="26"/>
      <c r="B553" s="28">
        <v>1</v>
      </c>
      <c r="C553" s="26" t="s">
        <v>394</v>
      </c>
      <c r="D553" s="27" t="s">
        <v>200</v>
      </c>
      <c r="E553" s="31"/>
      <c r="F553" s="28"/>
      <c r="G553" s="31">
        <v>1</v>
      </c>
      <c r="H553" s="28"/>
      <c r="I553" s="28"/>
      <c r="J553" s="28"/>
      <c r="K553" s="28"/>
      <c r="L553" s="32">
        <v>372.06</v>
      </c>
    </row>
    <row r="554" spans="1:82" ht="14.25" x14ac:dyDescent="0.2">
      <c r="A554" s="77"/>
      <c r="B554" s="77" t="s">
        <v>342</v>
      </c>
      <c r="C554" s="77" t="s">
        <v>343</v>
      </c>
      <c r="D554" s="27" t="s">
        <v>339</v>
      </c>
      <c r="E554" s="28">
        <v>0.5</v>
      </c>
      <c r="F554" s="26"/>
      <c r="G554" s="28">
        <v>0.5</v>
      </c>
      <c r="H554" s="29"/>
      <c r="I554" s="78"/>
      <c r="J554" s="29">
        <v>376.24</v>
      </c>
      <c r="K554" s="77"/>
      <c r="L554" s="29">
        <v>188.12</v>
      </c>
    </row>
    <row r="555" spans="1:82" ht="14.25" x14ac:dyDescent="0.2">
      <c r="A555" s="77"/>
      <c r="B555" s="77" t="s">
        <v>340</v>
      </c>
      <c r="C555" s="33" t="s">
        <v>341</v>
      </c>
      <c r="D555" s="34" t="s">
        <v>339</v>
      </c>
      <c r="E555" s="35">
        <v>0.5</v>
      </c>
      <c r="F555" s="36"/>
      <c r="G555" s="35">
        <v>0.5</v>
      </c>
      <c r="H555" s="37"/>
      <c r="I555" s="38"/>
      <c r="J555" s="37">
        <v>367.88</v>
      </c>
      <c r="K555" s="33"/>
      <c r="L555" s="37">
        <v>183.94</v>
      </c>
    </row>
    <row r="556" spans="1:82" ht="15" x14ac:dyDescent="0.2">
      <c r="A556" s="77"/>
      <c r="B556" s="77"/>
      <c r="C556" s="76" t="s">
        <v>395</v>
      </c>
      <c r="D556" s="27"/>
      <c r="E556" s="28"/>
      <c r="F556" s="26"/>
      <c r="G556" s="28"/>
      <c r="H556" s="29"/>
      <c r="I556" s="78"/>
      <c r="J556" s="29"/>
      <c r="K556" s="77"/>
      <c r="L556" s="29">
        <v>372.06</v>
      </c>
    </row>
    <row r="557" spans="1:82" ht="14.25" x14ac:dyDescent="0.2">
      <c r="A557" s="77"/>
      <c r="B557" s="77"/>
      <c r="C557" s="77" t="s">
        <v>396</v>
      </c>
      <c r="D557" s="27"/>
      <c r="E557" s="28"/>
      <c r="F557" s="26"/>
      <c r="G557" s="28"/>
      <c r="H557" s="29"/>
      <c r="I557" s="78"/>
      <c r="J557" s="29"/>
      <c r="K557" s="77"/>
      <c r="L557" s="29">
        <v>372.06</v>
      </c>
    </row>
    <row r="558" spans="1:82" ht="14.25" x14ac:dyDescent="0.2">
      <c r="A558" s="77"/>
      <c r="B558" s="77" t="s">
        <v>182</v>
      </c>
      <c r="C558" s="77" t="s">
        <v>442</v>
      </c>
      <c r="D558" s="27" t="s">
        <v>348</v>
      </c>
      <c r="E558" s="28">
        <v>74</v>
      </c>
      <c r="F558" s="26"/>
      <c r="G558" s="28">
        <v>74</v>
      </c>
      <c r="H558" s="29"/>
      <c r="I558" s="78"/>
      <c r="J558" s="29"/>
      <c r="K558" s="77"/>
      <c r="L558" s="29">
        <v>275.32</v>
      </c>
    </row>
    <row r="559" spans="1:82" ht="14.25" x14ac:dyDescent="0.2">
      <c r="A559" s="33"/>
      <c r="B559" s="33" t="s">
        <v>183</v>
      </c>
      <c r="C559" s="33" t="s">
        <v>443</v>
      </c>
      <c r="D559" s="34" t="s">
        <v>348</v>
      </c>
      <c r="E559" s="35">
        <v>36</v>
      </c>
      <c r="F559" s="36"/>
      <c r="G559" s="35">
        <v>36</v>
      </c>
      <c r="H559" s="37"/>
      <c r="I559" s="38"/>
      <c r="J559" s="37"/>
      <c r="K559" s="33"/>
      <c r="L559" s="37">
        <v>133.94</v>
      </c>
    </row>
    <row r="560" spans="1:82" ht="15" x14ac:dyDescent="0.2">
      <c r="C560" s="90" t="s">
        <v>399</v>
      </c>
      <c r="D560" s="90"/>
      <c r="E560" s="90"/>
      <c r="F560" s="90"/>
      <c r="G560" s="90"/>
      <c r="H560" s="90"/>
      <c r="I560" s="91">
        <v>781.31999999999994</v>
      </c>
      <c r="J560" s="91"/>
      <c r="K560" s="91">
        <v>781.31999999999994</v>
      </c>
      <c r="L560" s="91"/>
      <c r="AD560">
        <v>550.65</v>
      </c>
      <c r="AE560">
        <v>267.88</v>
      </c>
      <c r="AN560" s="39">
        <v>781.31999999999994</v>
      </c>
      <c r="AO560">
        <v>0</v>
      </c>
      <c r="AQ560" t="s">
        <v>400</v>
      </c>
      <c r="AR560" s="39">
        <v>372.06</v>
      </c>
      <c r="AT560">
        <v>0</v>
      </c>
      <c r="AV560" t="s">
        <v>400</v>
      </c>
      <c r="AW560">
        <v>0</v>
      </c>
      <c r="AZ560">
        <v>275.32</v>
      </c>
      <c r="BA560">
        <v>133.94</v>
      </c>
      <c r="BR560" s="39">
        <v>781.31999999999994</v>
      </c>
      <c r="BU560">
        <v>625.05999999999995</v>
      </c>
      <c r="BV560" s="39">
        <v>156.26</v>
      </c>
      <c r="CB560">
        <v>200001</v>
      </c>
      <c r="CC560" t="s">
        <v>186</v>
      </c>
      <c r="CD560">
        <v>4</v>
      </c>
    </row>
    <row r="561" spans="1:82" ht="42.75" x14ac:dyDescent="0.2">
      <c r="A561" s="25" t="s">
        <v>189</v>
      </c>
      <c r="B561" s="77" t="s">
        <v>446</v>
      </c>
      <c r="C561" s="77" t="s">
        <v>190</v>
      </c>
      <c r="D561" s="27" t="s">
        <v>191</v>
      </c>
      <c r="E561" s="28">
        <v>0.01</v>
      </c>
      <c r="F561" s="26"/>
      <c r="G561" s="28">
        <v>0.01</v>
      </c>
      <c r="H561" s="29"/>
      <c r="I561" s="78"/>
      <c r="J561" s="29"/>
      <c r="K561" s="77"/>
      <c r="L561" s="29"/>
    </row>
    <row r="562" spans="1:82" x14ac:dyDescent="0.2">
      <c r="C562" s="30" t="s">
        <v>554</v>
      </c>
    </row>
    <row r="563" spans="1:82" ht="15" x14ac:dyDescent="0.2">
      <c r="A563" s="26"/>
      <c r="B563" s="28">
        <v>1</v>
      </c>
      <c r="C563" s="26" t="s">
        <v>394</v>
      </c>
      <c r="D563" s="27" t="s">
        <v>200</v>
      </c>
      <c r="E563" s="31"/>
      <c r="F563" s="28"/>
      <c r="G563" s="31">
        <v>0.12959999999999999</v>
      </c>
      <c r="H563" s="28"/>
      <c r="I563" s="28"/>
      <c r="J563" s="28"/>
      <c r="K563" s="28"/>
      <c r="L563" s="32">
        <v>48.22</v>
      </c>
    </row>
    <row r="564" spans="1:82" ht="14.25" x14ac:dyDescent="0.2">
      <c r="A564" s="77"/>
      <c r="B564" s="77" t="s">
        <v>342</v>
      </c>
      <c r="C564" s="77" t="s">
        <v>343</v>
      </c>
      <c r="D564" s="27" t="s">
        <v>339</v>
      </c>
      <c r="E564" s="28">
        <v>6.48</v>
      </c>
      <c r="F564" s="26"/>
      <c r="G564" s="28">
        <v>6.4799999999999996E-2</v>
      </c>
      <c r="H564" s="29"/>
      <c r="I564" s="78"/>
      <c r="J564" s="29">
        <v>376.24</v>
      </c>
      <c r="K564" s="77"/>
      <c r="L564" s="29">
        <v>24.38</v>
      </c>
    </row>
    <row r="565" spans="1:82" ht="14.25" x14ac:dyDescent="0.2">
      <c r="A565" s="77"/>
      <c r="B565" s="77" t="s">
        <v>340</v>
      </c>
      <c r="C565" s="33" t="s">
        <v>341</v>
      </c>
      <c r="D565" s="34" t="s">
        <v>339</v>
      </c>
      <c r="E565" s="35">
        <v>6.48</v>
      </c>
      <c r="F565" s="36"/>
      <c r="G565" s="35">
        <v>6.4799999999999996E-2</v>
      </c>
      <c r="H565" s="37"/>
      <c r="I565" s="38"/>
      <c r="J565" s="37">
        <v>367.88</v>
      </c>
      <c r="K565" s="33"/>
      <c r="L565" s="37">
        <v>23.84</v>
      </c>
    </row>
    <row r="566" spans="1:82" ht="15" x14ac:dyDescent="0.2">
      <c r="A566" s="77"/>
      <c r="B566" s="77"/>
      <c r="C566" s="76" t="s">
        <v>395</v>
      </c>
      <c r="D566" s="27"/>
      <c r="E566" s="28"/>
      <c r="F566" s="26"/>
      <c r="G566" s="28"/>
      <c r="H566" s="29"/>
      <c r="I566" s="78"/>
      <c r="J566" s="29"/>
      <c r="K566" s="77"/>
      <c r="L566" s="29">
        <v>48.22</v>
      </c>
    </row>
    <row r="567" spans="1:82" ht="14.25" x14ac:dyDescent="0.2">
      <c r="A567" s="77"/>
      <c r="B567" s="77"/>
      <c r="C567" s="77" t="s">
        <v>396</v>
      </c>
      <c r="D567" s="27"/>
      <c r="E567" s="28"/>
      <c r="F567" s="26"/>
      <c r="G567" s="28"/>
      <c r="H567" s="29"/>
      <c r="I567" s="78"/>
      <c r="J567" s="29"/>
      <c r="K567" s="77"/>
      <c r="L567" s="29">
        <v>48.22</v>
      </c>
    </row>
    <row r="568" spans="1:82" ht="14.25" x14ac:dyDescent="0.2">
      <c r="A568" s="77"/>
      <c r="B568" s="77" t="s">
        <v>182</v>
      </c>
      <c r="C568" s="77" t="s">
        <v>442</v>
      </c>
      <c r="D568" s="27" t="s">
        <v>348</v>
      </c>
      <c r="E568" s="28">
        <v>74</v>
      </c>
      <c r="F568" s="26"/>
      <c r="G568" s="28">
        <v>74</v>
      </c>
      <c r="H568" s="29"/>
      <c r="I568" s="78"/>
      <c r="J568" s="29"/>
      <c r="K568" s="77"/>
      <c r="L568" s="29">
        <v>35.68</v>
      </c>
    </row>
    <row r="569" spans="1:82" ht="14.25" x14ac:dyDescent="0.2">
      <c r="A569" s="33"/>
      <c r="B569" s="33" t="s">
        <v>183</v>
      </c>
      <c r="C569" s="33" t="s">
        <v>443</v>
      </c>
      <c r="D569" s="34" t="s">
        <v>348</v>
      </c>
      <c r="E569" s="35">
        <v>36</v>
      </c>
      <c r="F569" s="36"/>
      <c r="G569" s="35">
        <v>36</v>
      </c>
      <c r="H569" s="37"/>
      <c r="I569" s="38"/>
      <c r="J569" s="37"/>
      <c r="K569" s="33"/>
      <c r="L569" s="37">
        <v>17.36</v>
      </c>
    </row>
    <row r="570" spans="1:82" ht="15" x14ac:dyDescent="0.2">
      <c r="C570" s="90" t="s">
        <v>399</v>
      </c>
      <c r="D570" s="90"/>
      <c r="E570" s="90"/>
      <c r="F570" s="90"/>
      <c r="G570" s="90"/>
      <c r="H570" s="90"/>
      <c r="I570" s="91">
        <v>10126</v>
      </c>
      <c r="J570" s="91"/>
      <c r="K570" s="91">
        <v>101.26</v>
      </c>
      <c r="L570" s="91"/>
      <c r="AD570">
        <v>5.51</v>
      </c>
      <c r="AE570">
        <v>2.68</v>
      </c>
      <c r="AN570" s="39">
        <v>101.26</v>
      </c>
      <c r="AO570">
        <v>0</v>
      </c>
      <c r="AQ570" t="s">
        <v>400</v>
      </c>
      <c r="AR570" s="39">
        <v>48.22</v>
      </c>
      <c r="AT570">
        <v>0</v>
      </c>
      <c r="AV570" t="s">
        <v>400</v>
      </c>
      <c r="AW570">
        <v>0</v>
      </c>
      <c r="AZ570">
        <v>35.68</v>
      </c>
      <c r="BA570">
        <v>17.36</v>
      </c>
      <c r="BR570" s="39">
        <v>101.26</v>
      </c>
      <c r="BU570">
        <v>81.010000000000005</v>
      </c>
      <c r="BV570" s="39">
        <v>20.25</v>
      </c>
      <c r="CB570">
        <v>200001</v>
      </c>
      <c r="CC570" t="s">
        <v>189</v>
      </c>
      <c r="CD570">
        <v>4</v>
      </c>
    </row>
    <row r="571" spans="1:82" ht="54" x14ac:dyDescent="0.2">
      <c r="A571" s="25" t="s">
        <v>192</v>
      </c>
      <c r="B571" s="77" t="s">
        <v>447</v>
      </c>
      <c r="C571" s="77" t="s">
        <v>448</v>
      </c>
      <c r="D571" s="27" t="s">
        <v>18</v>
      </c>
      <c r="E571" s="28">
        <v>1</v>
      </c>
      <c r="F571" s="26"/>
      <c r="G571" s="28">
        <v>1</v>
      </c>
      <c r="H571" s="29"/>
      <c r="I571" s="78"/>
      <c r="J571" s="29"/>
      <c r="K571" s="77"/>
      <c r="L571" s="29"/>
    </row>
    <row r="572" spans="1:82" ht="15" x14ac:dyDescent="0.2">
      <c r="A572" s="26"/>
      <c r="B572" s="28">
        <v>1</v>
      </c>
      <c r="C572" s="26" t="s">
        <v>394</v>
      </c>
      <c r="D572" s="27" t="s">
        <v>200</v>
      </c>
      <c r="E572" s="31"/>
      <c r="F572" s="28"/>
      <c r="G572" s="31">
        <v>4.59</v>
      </c>
      <c r="H572" s="28"/>
      <c r="I572" s="28"/>
      <c r="J572" s="28"/>
      <c r="K572" s="28"/>
      <c r="L572" s="32">
        <v>1630.99</v>
      </c>
    </row>
    <row r="573" spans="1:82" ht="14.25" x14ac:dyDescent="0.2">
      <c r="A573" s="77"/>
      <c r="B573" s="77" t="s">
        <v>337</v>
      </c>
      <c r="C573" s="77" t="s">
        <v>338</v>
      </c>
      <c r="D573" s="27" t="s">
        <v>339</v>
      </c>
      <c r="E573" s="28">
        <v>1.08</v>
      </c>
      <c r="F573" s="26">
        <v>0.85</v>
      </c>
      <c r="G573" s="28">
        <v>0.91800000000000004</v>
      </c>
      <c r="H573" s="29"/>
      <c r="I573" s="78"/>
      <c r="J573" s="29">
        <v>280.08999999999997</v>
      </c>
      <c r="K573" s="77"/>
      <c r="L573" s="29">
        <v>257.12</v>
      </c>
    </row>
    <row r="574" spans="1:82" ht="14.25" x14ac:dyDescent="0.2">
      <c r="A574" s="77"/>
      <c r="B574" s="77">
        <v>0</v>
      </c>
      <c r="C574" s="77" t="s">
        <v>344</v>
      </c>
      <c r="D574" s="27" t="s">
        <v>339</v>
      </c>
      <c r="E574" s="28">
        <v>1.08</v>
      </c>
      <c r="F574" s="26">
        <v>0.85</v>
      </c>
      <c r="G574" s="28">
        <v>0.91800000000000004</v>
      </c>
      <c r="H574" s="29"/>
      <c r="I574" s="78"/>
      <c r="J574" s="29">
        <v>267.55</v>
      </c>
      <c r="K574" s="77"/>
      <c r="L574" s="29">
        <v>245.61</v>
      </c>
    </row>
    <row r="575" spans="1:82" ht="14.25" x14ac:dyDescent="0.2">
      <c r="A575" s="77"/>
      <c r="B575" s="77" t="s">
        <v>345</v>
      </c>
      <c r="C575" s="33" t="s">
        <v>346</v>
      </c>
      <c r="D575" s="34" t="s">
        <v>339</v>
      </c>
      <c r="E575" s="35">
        <v>3.24</v>
      </c>
      <c r="F575" s="36">
        <v>0.85</v>
      </c>
      <c r="G575" s="35">
        <v>2.754</v>
      </c>
      <c r="H575" s="37"/>
      <c r="I575" s="38"/>
      <c r="J575" s="37">
        <v>409.68</v>
      </c>
      <c r="K575" s="33"/>
      <c r="L575" s="37">
        <v>1128.26</v>
      </c>
    </row>
    <row r="576" spans="1:82" ht="15" x14ac:dyDescent="0.2">
      <c r="A576" s="77"/>
      <c r="B576" s="77"/>
      <c r="C576" s="76" t="s">
        <v>395</v>
      </c>
      <c r="D576" s="27"/>
      <c r="E576" s="28"/>
      <c r="F576" s="26"/>
      <c r="G576" s="28"/>
      <c r="H576" s="29"/>
      <c r="I576" s="78"/>
      <c r="J576" s="29"/>
      <c r="K576" s="77"/>
      <c r="L576" s="29">
        <v>1630.99</v>
      </c>
    </row>
    <row r="577" spans="1:82" ht="14.25" x14ac:dyDescent="0.2">
      <c r="A577" s="77"/>
      <c r="B577" s="77"/>
      <c r="C577" s="77" t="s">
        <v>396</v>
      </c>
      <c r="D577" s="27"/>
      <c r="E577" s="28"/>
      <c r="F577" s="26"/>
      <c r="G577" s="28"/>
      <c r="H577" s="29"/>
      <c r="I577" s="78"/>
      <c r="J577" s="29"/>
      <c r="K577" s="77"/>
      <c r="L577" s="29">
        <v>1630.99</v>
      </c>
    </row>
    <row r="578" spans="1:82" ht="14.25" x14ac:dyDescent="0.2">
      <c r="A578" s="77"/>
      <c r="B578" s="77" t="s">
        <v>182</v>
      </c>
      <c r="C578" s="77" t="s">
        <v>442</v>
      </c>
      <c r="D578" s="27" t="s">
        <v>348</v>
      </c>
      <c r="E578" s="28">
        <v>74</v>
      </c>
      <c r="F578" s="26"/>
      <c r="G578" s="28">
        <v>74</v>
      </c>
      <c r="H578" s="29"/>
      <c r="I578" s="78"/>
      <c r="J578" s="29"/>
      <c r="K578" s="77"/>
      <c r="L578" s="29">
        <v>1206.93</v>
      </c>
    </row>
    <row r="579" spans="1:82" ht="14.25" x14ac:dyDescent="0.2">
      <c r="A579" s="33"/>
      <c r="B579" s="33" t="s">
        <v>183</v>
      </c>
      <c r="C579" s="33" t="s">
        <v>443</v>
      </c>
      <c r="D579" s="34" t="s">
        <v>348</v>
      </c>
      <c r="E579" s="35">
        <v>36</v>
      </c>
      <c r="F579" s="36"/>
      <c r="G579" s="35">
        <v>36</v>
      </c>
      <c r="H579" s="37"/>
      <c r="I579" s="38"/>
      <c r="J579" s="37"/>
      <c r="K579" s="33"/>
      <c r="L579" s="37">
        <v>587.16</v>
      </c>
    </row>
    <row r="580" spans="1:82" ht="15" x14ac:dyDescent="0.2">
      <c r="C580" s="90" t="s">
        <v>399</v>
      </c>
      <c r="D580" s="90"/>
      <c r="E580" s="90"/>
      <c r="F580" s="90"/>
      <c r="G580" s="90"/>
      <c r="H580" s="90"/>
      <c r="I580" s="91">
        <v>3425.08</v>
      </c>
      <c r="J580" s="91"/>
      <c r="K580" s="91">
        <v>3425.08</v>
      </c>
      <c r="L580" s="91"/>
      <c r="AD580">
        <v>708.42</v>
      </c>
      <c r="AE580">
        <v>344.64</v>
      </c>
      <c r="AN580" s="39">
        <v>3425.08</v>
      </c>
      <c r="AO580">
        <v>0</v>
      </c>
      <c r="AQ580" t="s">
        <v>400</v>
      </c>
      <c r="AR580" s="39">
        <v>1630.99</v>
      </c>
      <c r="AT580">
        <v>0</v>
      </c>
      <c r="AV580" t="s">
        <v>400</v>
      </c>
      <c r="AW580">
        <v>0</v>
      </c>
      <c r="AZ580">
        <v>1206.93</v>
      </c>
      <c r="BA580">
        <v>587.16</v>
      </c>
      <c r="BR580" s="39">
        <v>3425.08</v>
      </c>
      <c r="BU580">
        <v>2740.06</v>
      </c>
      <c r="BV580" s="39">
        <v>685.02</v>
      </c>
      <c r="CB580">
        <v>200001</v>
      </c>
      <c r="CC580" t="s">
        <v>192</v>
      </c>
      <c r="CD580">
        <v>4</v>
      </c>
    </row>
    <row r="581" spans="1:82" ht="28.5" x14ac:dyDescent="0.2">
      <c r="A581" s="25" t="s">
        <v>193</v>
      </c>
      <c r="B581" s="77" t="s">
        <v>449</v>
      </c>
      <c r="C581" s="77" t="s">
        <v>194</v>
      </c>
      <c r="D581" s="27" t="s">
        <v>180</v>
      </c>
      <c r="E581" s="28">
        <v>1</v>
      </c>
      <c r="F581" s="26"/>
      <c r="G581" s="28">
        <v>1</v>
      </c>
      <c r="H581" s="29"/>
      <c r="I581" s="78"/>
      <c r="J581" s="29"/>
      <c r="K581" s="77"/>
      <c r="L581" s="29"/>
    </row>
    <row r="582" spans="1:82" ht="15" x14ac:dyDescent="0.2">
      <c r="A582" s="26"/>
      <c r="B582" s="28">
        <v>1</v>
      </c>
      <c r="C582" s="26" t="s">
        <v>394</v>
      </c>
      <c r="D582" s="27" t="s">
        <v>200</v>
      </c>
      <c r="E582" s="31"/>
      <c r="F582" s="28"/>
      <c r="G582" s="31">
        <v>2.7</v>
      </c>
      <c r="H582" s="28"/>
      <c r="I582" s="28"/>
      <c r="J582" s="28"/>
      <c r="K582" s="28"/>
      <c r="L582" s="32">
        <v>952.62999999999988</v>
      </c>
    </row>
    <row r="583" spans="1:82" ht="14.25" x14ac:dyDescent="0.2">
      <c r="A583" s="77"/>
      <c r="B583" s="77" t="s">
        <v>347</v>
      </c>
      <c r="C583" s="77" t="s">
        <v>344</v>
      </c>
      <c r="D583" s="27" t="s">
        <v>339</v>
      </c>
      <c r="E583" s="28">
        <v>1.08</v>
      </c>
      <c r="F583" s="26"/>
      <c r="G583" s="28">
        <v>1.08</v>
      </c>
      <c r="H583" s="29"/>
      <c r="I583" s="78"/>
      <c r="J583" s="29">
        <v>267.55</v>
      </c>
      <c r="K583" s="77"/>
      <c r="L583" s="29">
        <v>288.95</v>
      </c>
    </row>
    <row r="584" spans="1:82" ht="14.25" x14ac:dyDescent="0.2">
      <c r="A584" s="77"/>
      <c r="B584" s="77" t="s">
        <v>345</v>
      </c>
      <c r="C584" s="33" t="s">
        <v>346</v>
      </c>
      <c r="D584" s="34" t="s">
        <v>339</v>
      </c>
      <c r="E584" s="35">
        <v>1.62</v>
      </c>
      <c r="F584" s="36"/>
      <c r="G584" s="35">
        <v>1.62</v>
      </c>
      <c r="H584" s="37"/>
      <c r="I584" s="38"/>
      <c r="J584" s="37">
        <v>409.68</v>
      </c>
      <c r="K584" s="33"/>
      <c r="L584" s="37">
        <v>663.68</v>
      </c>
    </row>
    <row r="585" spans="1:82" ht="15" x14ac:dyDescent="0.2">
      <c r="A585" s="77"/>
      <c r="B585" s="77"/>
      <c r="C585" s="76" t="s">
        <v>395</v>
      </c>
      <c r="D585" s="27"/>
      <c r="E585" s="28"/>
      <c r="F585" s="26"/>
      <c r="G585" s="28"/>
      <c r="H585" s="29"/>
      <c r="I585" s="78"/>
      <c r="J585" s="29"/>
      <c r="K585" s="77"/>
      <c r="L585" s="29">
        <v>952.62999999999988</v>
      </c>
    </row>
    <row r="586" spans="1:82" ht="14.25" x14ac:dyDescent="0.2">
      <c r="A586" s="77"/>
      <c r="B586" s="77"/>
      <c r="C586" s="77" t="s">
        <v>396</v>
      </c>
      <c r="D586" s="27"/>
      <c r="E586" s="28"/>
      <c r="F586" s="26"/>
      <c r="G586" s="28"/>
      <c r="H586" s="29"/>
      <c r="I586" s="78"/>
      <c r="J586" s="29"/>
      <c r="K586" s="77"/>
      <c r="L586" s="29">
        <v>952.62999999999988</v>
      </c>
    </row>
    <row r="587" spans="1:82" ht="14.25" x14ac:dyDescent="0.2">
      <c r="A587" s="77"/>
      <c r="B587" s="77" t="s">
        <v>182</v>
      </c>
      <c r="C587" s="77" t="s">
        <v>442</v>
      </c>
      <c r="D587" s="27" t="s">
        <v>348</v>
      </c>
      <c r="E587" s="28">
        <v>74</v>
      </c>
      <c r="F587" s="26"/>
      <c r="G587" s="28">
        <v>74</v>
      </c>
      <c r="H587" s="29"/>
      <c r="I587" s="78"/>
      <c r="J587" s="29"/>
      <c r="K587" s="77"/>
      <c r="L587" s="29">
        <v>704.95</v>
      </c>
    </row>
    <row r="588" spans="1:82" ht="14.25" x14ac:dyDescent="0.2">
      <c r="A588" s="33"/>
      <c r="B588" s="33" t="s">
        <v>183</v>
      </c>
      <c r="C588" s="33" t="s">
        <v>443</v>
      </c>
      <c r="D588" s="34" t="s">
        <v>348</v>
      </c>
      <c r="E588" s="35">
        <v>36</v>
      </c>
      <c r="F588" s="36"/>
      <c r="G588" s="35">
        <v>36</v>
      </c>
      <c r="H588" s="37"/>
      <c r="I588" s="38"/>
      <c r="J588" s="37"/>
      <c r="K588" s="33"/>
      <c r="L588" s="37">
        <v>342.95</v>
      </c>
    </row>
    <row r="589" spans="1:82" ht="15" x14ac:dyDescent="0.2">
      <c r="C589" s="90" t="s">
        <v>399</v>
      </c>
      <c r="D589" s="90"/>
      <c r="E589" s="90"/>
      <c r="F589" s="90"/>
      <c r="G589" s="90"/>
      <c r="H589" s="90"/>
      <c r="I589" s="91">
        <v>2000.53</v>
      </c>
      <c r="J589" s="91"/>
      <c r="K589" s="91">
        <v>2000.53</v>
      </c>
      <c r="L589" s="91"/>
      <c r="AD589">
        <v>501.15</v>
      </c>
      <c r="AE589">
        <v>243.8</v>
      </c>
      <c r="AN589" s="39">
        <v>2000.53</v>
      </c>
      <c r="AO589">
        <v>0</v>
      </c>
      <c r="AQ589" t="s">
        <v>400</v>
      </c>
      <c r="AR589" s="39">
        <v>952.62999999999988</v>
      </c>
      <c r="AT589">
        <v>0</v>
      </c>
      <c r="AV589" t="s">
        <v>400</v>
      </c>
      <c r="AW589">
        <v>0</v>
      </c>
      <c r="AZ589">
        <v>704.95</v>
      </c>
      <c r="BA589">
        <v>342.95</v>
      </c>
      <c r="BR589" s="39">
        <v>2000.53</v>
      </c>
      <c r="BU589">
        <v>1600.42</v>
      </c>
      <c r="BV589" s="39">
        <v>400.1099999999999</v>
      </c>
      <c r="CB589">
        <v>200001</v>
      </c>
      <c r="CC589" t="s">
        <v>193</v>
      </c>
      <c r="CD589">
        <v>4</v>
      </c>
    </row>
    <row r="590" spans="1:82" ht="42.75" x14ac:dyDescent="0.2">
      <c r="A590" s="25" t="s">
        <v>195</v>
      </c>
      <c r="B590" s="77" t="s">
        <v>444</v>
      </c>
      <c r="C590" s="77" t="s">
        <v>185</v>
      </c>
      <c r="D590" s="27" t="s">
        <v>18</v>
      </c>
      <c r="E590" s="28">
        <v>1</v>
      </c>
      <c r="F590" s="26"/>
      <c r="G590" s="28">
        <v>1</v>
      </c>
      <c r="H590" s="29"/>
      <c r="I590" s="78"/>
      <c r="J590" s="29"/>
      <c r="K590" s="77"/>
      <c r="L590" s="29"/>
    </row>
    <row r="591" spans="1:82" ht="15" x14ac:dyDescent="0.2">
      <c r="A591" s="26"/>
      <c r="B591" s="28">
        <v>1</v>
      </c>
      <c r="C591" s="26" t="s">
        <v>394</v>
      </c>
      <c r="D591" s="27" t="s">
        <v>200</v>
      </c>
      <c r="E591" s="31"/>
      <c r="F591" s="28"/>
      <c r="G591" s="31">
        <v>1.62</v>
      </c>
      <c r="H591" s="28"/>
      <c r="I591" s="28"/>
      <c r="J591" s="28"/>
      <c r="K591" s="28"/>
      <c r="L591" s="32">
        <v>602.73</v>
      </c>
    </row>
    <row r="592" spans="1:82" ht="14.25" x14ac:dyDescent="0.2">
      <c r="A592" s="77"/>
      <c r="B592" s="77" t="s">
        <v>342</v>
      </c>
      <c r="C592" s="77" t="s">
        <v>343</v>
      </c>
      <c r="D592" s="27" t="s">
        <v>339</v>
      </c>
      <c r="E592" s="28">
        <v>0.81</v>
      </c>
      <c r="F592" s="26"/>
      <c r="G592" s="28">
        <v>0.81</v>
      </c>
      <c r="H592" s="29"/>
      <c r="I592" s="78"/>
      <c r="J592" s="29">
        <v>376.24</v>
      </c>
      <c r="K592" s="77"/>
      <c r="L592" s="29">
        <v>304.75</v>
      </c>
    </row>
    <row r="593" spans="1:82" ht="14.25" x14ac:dyDescent="0.2">
      <c r="A593" s="77"/>
      <c r="B593" s="77" t="s">
        <v>340</v>
      </c>
      <c r="C593" s="33" t="s">
        <v>341</v>
      </c>
      <c r="D593" s="34" t="s">
        <v>339</v>
      </c>
      <c r="E593" s="35">
        <v>0.81</v>
      </c>
      <c r="F593" s="36"/>
      <c r="G593" s="35">
        <v>0.81</v>
      </c>
      <c r="H593" s="37"/>
      <c r="I593" s="38"/>
      <c r="J593" s="37">
        <v>367.88</v>
      </c>
      <c r="K593" s="33"/>
      <c r="L593" s="37">
        <v>297.98</v>
      </c>
    </row>
    <row r="594" spans="1:82" ht="15" x14ac:dyDescent="0.2">
      <c r="A594" s="77"/>
      <c r="B594" s="77"/>
      <c r="C594" s="76" t="s">
        <v>395</v>
      </c>
      <c r="D594" s="27"/>
      <c r="E594" s="28"/>
      <c r="F594" s="26"/>
      <c r="G594" s="28"/>
      <c r="H594" s="29"/>
      <c r="I594" s="78"/>
      <c r="J594" s="29"/>
      <c r="K594" s="77"/>
      <c r="L594" s="29">
        <v>602.73</v>
      </c>
    </row>
    <row r="595" spans="1:82" ht="14.25" x14ac:dyDescent="0.2">
      <c r="A595" s="77"/>
      <c r="B595" s="77"/>
      <c r="C595" s="77" t="s">
        <v>396</v>
      </c>
      <c r="D595" s="27"/>
      <c r="E595" s="28"/>
      <c r="F595" s="26"/>
      <c r="G595" s="28"/>
      <c r="H595" s="29"/>
      <c r="I595" s="78"/>
      <c r="J595" s="29"/>
      <c r="K595" s="77"/>
      <c r="L595" s="29">
        <v>602.73</v>
      </c>
    </row>
    <row r="596" spans="1:82" ht="14.25" x14ac:dyDescent="0.2">
      <c r="A596" s="77"/>
      <c r="B596" s="77" t="s">
        <v>182</v>
      </c>
      <c r="C596" s="77" t="s">
        <v>442</v>
      </c>
      <c r="D596" s="27" t="s">
        <v>348</v>
      </c>
      <c r="E596" s="28">
        <v>74</v>
      </c>
      <c r="F596" s="26"/>
      <c r="G596" s="28">
        <v>74</v>
      </c>
      <c r="H596" s="29"/>
      <c r="I596" s="78"/>
      <c r="J596" s="29"/>
      <c r="K596" s="77"/>
      <c r="L596" s="29">
        <v>446.02</v>
      </c>
    </row>
    <row r="597" spans="1:82" ht="14.25" x14ac:dyDescent="0.2">
      <c r="A597" s="33"/>
      <c r="B597" s="33" t="s">
        <v>183</v>
      </c>
      <c r="C597" s="33" t="s">
        <v>443</v>
      </c>
      <c r="D597" s="34" t="s">
        <v>348</v>
      </c>
      <c r="E597" s="35">
        <v>36</v>
      </c>
      <c r="F597" s="36"/>
      <c r="G597" s="35">
        <v>36</v>
      </c>
      <c r="H597" s="37"/>
      <c r="I597" s="38"/>
      <c r="J597" s="37"/>
      <c r="K597" s="33"/>
      <c r="L597" s="37">
        <v>216.98</v>
      </c>
    </row>
    <row r="598" spans="1:82" ht="15" x14ac:dyDescent="0.2">
      <c r="C598" s="90" t="s">
        <v>399</v>
      </c>
      <c r="D598" s="90"/>
      <c r="E598" s="90"/>
      <c r="F598" s="90"/>
      <c r="G598" s="90"/>
      <c r="H598" s="90"/>
      <c r="I598" s="91">
        <v>1265.73</v>
      </c>
      <c r="J598" s="91"/>
      <c r="K598" s="91">
        <v>1265.73</v>
      </c>
      <c r="L598" s="91"/>
      <c r="AD598">
        <v>550.65</v>
      </c>
      <c r="AE598">
        <v>267.88</v>
      </c>
      <c r="AN598" s="39">
        <v>1265.73</v>
      </c>
      <c r="AO598">
        <v>0</v>
      </c>
      <c r="AQ598" t="s">
        <v>400</v>
      </c>
      <c r="AR598" s="39">
        <v>602.73</v>
      </c>
      <c r="AT598">
        <v>0</v>
      </c>
      <c r="AV598" t="s">
        <v>400</v>
      </c>
      <c r="AW598">
        <v>0</v>
      </c>
      <c r="AZ598">
        <v>446.02</v>
      </c>
      <c r="BA598">
        <v>216.98</v>
      </c>
      <c r="BR598" s="39">
        <v>1265.73</v>
      </c>
      <c r="BU598">
        <v>1012.58</v>
      </c>
      <c r="BV598" s="39">
        <v>253.14999999999998</v>
      </c>
      <c r="CB598">
        <v>200001</v>
      </c>
      <c r="CC598" t="s">
        <v>195</v>
      </c>
      <c r="CD598">
        <v>4</v>
      </c>
    </row>
    <row r="600" spans="1:82" ht="15" x14ac:dyDescent="0.2">
      <c r="A600" s="57"/>
      <c r="B600" s="58"/>
      <c r="C600" s="106" t="s">
        <v>450</v>
      </c>
      <c r="D600" s="106"/>
      <c r="E600" s="106"/>
      <c r="F600" s="106"/>
      <c r="G600" s="106"/>
      <c r="H600" s="106"/>
      <c r="I600" s="75"/>
      <c r="J600" s="57"/>
      <c r="K600" s="59"/>
      <c r="L600" s="75"/>
    </row>
    <row r="602" spans="1:82" ht="15" x14ac:dyDescent="0.2">
      <c r="A602" s="54"/>
      <c r="B602" s="55"/>
      <c r="C602" s="107" t="s">
        <v>451</v>
      </c>
      <c r="D602" s="107"/>
      <c r="E602" s="107"/>
      <c r="F602" s="107"/>
      <c r="G602" s="107"/>
      <c r="H602" s="107"/>
      <c r="I602" s="32"/>
      <c r="J602" s="54"/>
      <c r="K602" s="56"/>
      <c r="L602" s="32">
        <v>957568.98999999987</v>
      </c>
    </row>
    <row r="603" spans="1:82" ht="14.25" x14ac:dyDescent="0.2">
      <c r="A603" s="40"/>
      <c r="B603" s="53"/>
      <c r="C603" s="108" t="s">
        <v>452</v>
      </c>
      <c r="D603" s="108"/>
      <c r="E603" s="108"/>
      <c r="F603" s="108"/>
      <c r="G603" s="108"/>
      <c r="H603" s="108"/>
      <c r="I603" s="29"/>
      <c r="J603" s="40"/>
      <c r="K603" s="28"/>
      <c r="L603" s="29"/>
    </row>
    <row r="604" spans="1:82" ht="14.25" x14ac:dyDescent="0.2">
      <c r="A604" s="40"/>
      <c r="B604" s="53"/>
      <c r="C604" s="109" t="s">
        <v>453</v>
      </c>
      <c r="D604" s="109"/>
      <c r="E604" s="109"/>
      <c r="F604" s="109"/>
      <c r="G604" s="109"/>
      <c r="H604" s="109"/>
      <c r="I604" s="29"/>
      <c r="J604" s="40"/>
      <c r="K604" s="28"/>
      <c r="L604" s="29">
        <v>863790.16999999981</v>
      </c>
    </row>
    <row r="605" spans="1:82" ht="14.25" x14ac:dyDescent="0.2">
      <c r="A605" s="40"/>
      <c r="B605" s="53"/>
      <c r="C605" s="108" t="s">
        <v>452</v>
      </c>
      <c r="D605" s="108"/>
      <c r="E605" s="108"/>
      <c r="F605" s="108"/>
      <c r="G605" s="108"/>
      <c r="H605" s="108"/>
      <c r="I605" s="29"/>
      <c r="J605" s="40"/>
      <c r="K605" s="28"/>
      <c r="L605" s="29"/>
    </row>
    <row r="606" spans="1:82" ht="14.25" x14ac:dyDescent="0.2">
      <c r="A606" s="40"/>
      <c r="B606" s="53"/>
      <c r="C606" s="109" t="s">
        <v>454</v>
      </c>
      <c r="D606" s="109"/>
      <c r="E606" s="109"/>
      <c r="F606" s="109"/>
      <c r="G606" s="109"/>
      <c r="H606" s="109"/>
      <c r="I606" s="29"/>
      <c r="J606" s="40"/>
      <c r="K606" s="28"/>
      <c r="L606" s="29">
        <v>58993.88</v>
      </c>
    </row>
    <row r="607" spans="1:82" ht="14.25" hidden="1" customHeight="1" x14ac:dyDescent="0.2">
      <c r="A607" s="40"/>
      <c r="B607" s="53"/>
      <c r="C607" s="109" t="s">
        <v>455</v>
      </c>
      <c r="D607" s="109"/>
      <c r="E607" s="109"/>
      <c r="F607" s="109"/>
      <c r="G607" s="109"/>
      <c r="H607" s="109"/>
      <c r="I607" s="29"/>
      <c r="J607" s="40"/>
      <c r="K607" s="28"/>
      <c r="L607" s="29">
        <v>30612.829999999998</v>
      </c>
    </row>
    <row r="608" spans="1:82" ht="14.25" hidden="1" customHeight="1" x14ac:dyDescent="0.2">
      <c r="A608" s="40"/>
      <c r="B608" s="53"/>
      <c r="C608" s="108" t="s">
        <v>456</v>
      </c>
      <c r="D608" s="108"/>
      <c r="E608" s="108"/>
      <c r="F608" s="108"/>
      <c r="G608" s="108"/>
      <c r="H608" s="108"/>
      <c r="I608" s="29"/>
      <c r="J608" s="40"/>
      <c r="K608" s="28"/>
      <c r="L608" s="29"/>
    </row>
    <row r="609" spans="1:12" ht="14.25" x14ac:dyDescent="0.2">
      <c r="A609" s="40"/>
      <c r="B609" s="53"/>
      <c r="C609" s="109" t="s">
        <v>455</v>
      </c>
      <c r="D609" s="109"/>
      <c r="E609" s="109"/>
      <c r="F609" s="109"/>
      <c r="G609" s="109"/>
      <c r="H609" s="109"/>
      <c r="I609" s="29"/>
      <c r="J609" s="40"/>
      <c r="K609" s="28"/>
      <c r="L609" s="29">
        <v>21861.17</v>
      </c>
    </row>
    <row r="610" spans="1:12" ht="14.25" hidden="1" customHeight="1" x14ac:dyDescent="0.2">
      <c r="A610" s="40"/>
      <c r="B610" s="53"/>
      <c r="C610" s="108" t="s">
        <v>457</v>
      </c>
      <c r="D610" s="108"/>
      <c r="E610" s="108"/>
      <c r="F610" s="108"/>
      <c r="G610" s="108"/>
      <c r="H610" s="108"/>
      <c r="I610" s="29"/>
      <c r="J610" s="40"/>
      <c r="K610" s="28"/>
      <c r="L610" s="29"/>
    </row>
    <row r="611" spans="1:12" ht="14.25" x14ac:dyDescent="0.2">
      <c r="A611" s="40"/>
      <c r="B611" s="53"/>
      <c r="C611" s="109" t="s">
        <v>466</v>
      </c>
      <c r="D611" s="109"/>
      <c r="E611" s="109"/>
      <c r="F611" s="109"/>
      <c r="G611" s="109"/>
      <c r="H611" s="109"/>
      <c r="I611" s="29"/>
      <c r="J611" s="40"/>
      <c r="K611" s="28"/>
      <c r="L611" s="29">
        <v>8751.66</v>
      </c>
    </row>
    <row r="612" spans="1:12" ht="14.25" hidden="1" customHeight="1" x14ac:dyDescent="0.2">
      <c r="A612" s="40"/>
      <c r="B612" s="53"/>
      <c r="C612" s="109" t="s">
        <v>458</v>
      </c>
      <c r="D612" s="109"/>
      <c r="E612" s="109"/>
      <c r="F612" s="109"/>
      <c r="G612" s="109"/>
      <c r="H612" s="109"/>
      <c r="I612" s="29"/>
      <c r="J612" s="40"/>
      <c r="K612" s="28"/>
      <c r="L612" s="29">
        <v>0</v>
      </c>
    </row>
    <row r="613" spans="1:12" ht="14.25" x14ac:dyDescent="0.2">
      <c r="A613" s="40"/>
      <c r="B613" s="53"/>
      <c r="C613" s="109" t="s">
        <v>459</v>
      </c>
      <c r="D613" s="109"/>
      <c r="E613" s="109"/>
      <c r="F613" s="109"/>
      <c r="G613" s="109"/>
      <c r="H613" s="109"/>
      <c r="I613" s="29"/>
      <c r="J613" s="40"/>
      <c r="K613" s="28"/>
      <c r="L613" s="29">
        <v>774183.45999999985</v>
      </c>
    </row>
    <row r="614" spans="1:12" ht="14.25" x14ac:dyDescent="0.2">
      <c r="A614" s="40"/>
      <c r="B614" s="53"/>
      <c r="C614" s="108" t="s">
        <v>456</v>
      </c>
      <c r="D614" s="108"/>
      <c r="E614" s="108"/>
      <c r="F614" s="108"/>
      <c r="G614" s="108"/>
      <c r="H614" s="108"/>
      <c r="I614" s="29"/>
      <c r="J614" s="40"/>
      <c r="K614" s="28"/>
      <c r="L614" s="29"/>
    </row>
    <row r="615" spans="1:12" ht="14.25" customHeight="1" x14ac:dyDescent="0.2">
      <c r="A615" s="40"/>
      <c r="B615" s="53"/>
      <c r="C615" s="109" t="s">
        <v>460</v>
      </c>
      <c r="D615" s="109"/>
      <c r="E615" s="109"/>
      <c r="F615" s="109"/>
      <c r="G615" s="109"/>
      <c r="H615" s="109"/>
      <c r="I615" s="29"/>
      <c r="J615" s="40"/>
      <c r="K615" s="28"/>
      <c r="L615" s="29">
        <v>774183.45999999985</v>
      </c>
    </row>
    <row r="616" spans="1:12" ht="14.25" hidden="1" customHeight="1" x14ac:dyDescent="0.2">
      <c r="A616" s="40"/>
      <c r="B616" s="53"/>
      <c r="C616" s="109" t="s">
        <v>461</v>
      </c>
      <c r="D616" s="109"/>
      <c r="E616" s="109"/>
      <c r="F616" s="109"/>
      <c r="G616" s="109"/>
      <c r="H616" s="109"/>
      <c r="I616" s="29"/>
      <c r="J616" s="40"/>
      <c r="K616" s="28"/>
      <c r="L616" s="29">
        <v>0</v>
      </c>
    </row>
    <row r="617" spans="1:12" ht="14.25" hidden="1" customHeight="1" x14ac:dyDescent="0.2">
      <c r="A617" s="40"/>
      <c r="B617" s="53"/>
      <c r="C617" s="109" t="s">
        <v>462</v>
      </c>
      <c r="D617" s="109"/>
      <c r="E617" s="109"/>
      <c r="F617" s="109"/>
      <c r="G617" s="109"/>
      <c r="H617" s="109"/>
      <c r="I617" s="29"/>
      <c r="J617" s="40"/>
      <c r="K617" s="28"/>
      <c r="L617" s="29">
        <v>0</v>
      </c>
    </row>
    <row r="618" spans="1:12" ht="14.25" x14ac:dyDescent="0.2">
      <c r="A618" s="40"/>
      <c r="B618" s="53"/>
      <c r="C618" s="109" t="s">
        <v>463</v>
      </c>
      <c r="D618" s="109"/>
      <c r="E618" s="109"/>
      <c r="F618" s="109"/>
      <c r="G618" s="109"/>
      <c r="H618" s="109"/>
      <c r="I618" s="29"/>
      <c r="J618" s="40"/>
      <c r="K618" s="28"/>
      <c r="L618" s="29">
        <v>67745.539999999994</v>
      </c>
    </row>
    <row r="619" spans="1:12" ht="14.25" x14ac:dyDescent="0.2">
      <c r="A619" s="40"/>
      <c r="B619" s="53"/>
      <c r="C619" s="109" t="s">
        <v>464</v>
      </c>
      <c r="D619" s="109"/>
      <c r="E619" s="109"/>
      <c r="F619" s="109"/>
      <c r="G619" s="109"/>
      <c r="H619" s="109"/>
      <c r="I619" s="29"/>
      <c r="J619" s="40"/>
      <c r="K619" s="28"/>
      <c r="L619" s="29">
        <v>62817.42</v>
      </c>
    </row>
    <row r="620" spans="1:12" ht="14.25" x14ac:dyDescent="0.2">
      <c r="A620" s="40"/>
      <c r="B620" s="53"/>
      <c r="C620" s="109" t="s">
        <v>465</v>
      </c>
      <c r="D620" s="109"/>
      <c r="E620" s="109"/>
      <c r="F620" s="109"/>
      <c r="G620" s="109"/>
      <c r="H620" s="109"/>
      <c r="I620" s="29"/>
      <c r="J620" s="40"/>
      <c r="K620" s="28"/>
      <c r="L620" s="29">
        <v>30961.4</v>
      </c>
    </row>
    <row r="622" spans="1:12" ht="15" x14ac:dyDescent="0.2">
      <c r="A622" s="54"/>
      <c r="B622" s="55"/>
      <c r="C622" s="107" t="s">
        <v>467</v>
      </c>
      <c r="D622" s="107"/>
      <c r="E622" s="107"/>
      <c r="F622" s="107"/>
      <c r="G622" s="107"/>
      <c r="H622" s="107"/>
      <c r="I622" s="32"/>
      <c r="J622" s="54"/>
      <c r="K622" s="56"/>
      <c r="L622" s="32">
        <v>101298.68000000001</v>
      </c>
    </row>
    <row r="623" spans="1:12" ht="14.25" x14ac:dyDescent="0.2">
      <c r="A623" s="40"/>
      <c r="B623" s="53"/>
      <c r="C623" s="108" t="s">
        <v>452</v>
      </c>
      <c r="D623" s="108"/>
      <c r="E623" s="108"/>
      <c r="F623" s="108"/>
      <c r="G623" s="108"/>
      <c r="H623" s="108"/>
      <c r="I623" s="29"/>
      <c r="J623" s="40"/>
      <c r="K623" s="28"/>
      <c r="L623" s="29"/>
    </row>
    <row r="624" spans="1:12" ht="14.25" x14ac:dyDescent="0.2">
      <c r="A624" s="40"/>
      <c r="B624" s="53"/>
      <c r="C624" s="109" t="s">
        <v>453</v>
      </c>
      <c r="D624" s="109"/>
      <c r="E624" s="109"/>
      <c r="F624" s="109"/>
      <c r="G624" s="109"/>
      <c r="H624" s="109"/>
      <c r="I624" s="29"/>
      <c r="J624" s="40"/>
      <c r="K624" s="28"/>
      <c r="L624" s="29">
        <v>57844.75</v>
      </c>
    </row>
    <row r="625" spans="1:12" ht="14.25" x14ac:dyDescent="0.2">
      <c r="A625" s="40"/>
      <c r="B625" s="53"/>
      <c r="C625" s="108" t="s">
        <v>452</v>
      </c>
      <c r="D625" s="108"/>
      <c r="E625" s="108"/>
      <c r="F625" s="108"/>
      <c r="G625" s="108"/>
      <c r="H625" s="108"/>
      <c r="I625" s="29"/>
      <c r="J625" s="40"/>
      <c r="K625" s="28"/>
      <c r="L625" s="29"/>
    </row>
    <row r="626" spans="1:12" ht="14.25" x14ac:dyDescent="0.2">
      <c r="A626" s="40"/>
      <c r="B626" s="53"/>
      <c r="C626" s="109" t="s">
        <v>454</v>
      </c>
      <c r="D626" s="109"/>
      <c r="E626" s="109"/>
      <c r="F626" s="109"/>
      <c r="G626" s="109"/>
      <c r="H626" s="109"/>
      <c r="I626" s="29"/>
      <c r="J626" s="40"/>
      <c r="K626" s="28"/>
      <c r="L626" s="29">
        <v>23593.16</v>
      </c>
    </row>
    <row r="627" spans="1:12" ht="14.25" hidden="1" customHeight="1" x14ac:dyDescent="0.2">
      <c r="A627" s="40"/>
      <c r="B627" s="53"/>
      <c r="C627" s="109" t="s">
        <v>455</v>
      </c>
      <c r="D627" s="109"/>
      <c r="E627" s="109"/>
      <c r="F627" s="109"/>
      <c r="G627" s="109"/>
      <c r="H627" s="109"/>
      <c r="I627" s="29"/>
      <c r="J627" s="40"/>
      <c r="K627" s="28"/>
      <c r="L627" s="29">
        <v>24026.610000000004</v>
      </c>
    </row>
    <row r="628" spans="1:12" ht="14.25" hidden="1" customHeight="1" x14ac:dyDescent="0.2">
      <c r="A628" s="40"/>
      <c r="B628" s="53"/>
      <c r="C628" s="108" t="s">
        <v>456</v>
      </c>
      <c r="D628" s="108"/>
      <c r="E628" s="108"/>
      <c r="F628" s="108"/>
      <c r="G628" s="108"/>
      <c r="H628" s="108"/>
      <c r="I628" s="29"/>
      <c r="J628" s="40"/>
      <c r="K628" s="28"/>
      <c r="L628" s="29"/>
    </row>
    <row r="629" spans="1:12" ht="14.25" x14ac:dyDescent="0.2">
      <c r="A629" s="40"/>
      <c r="B629" s="53"/>
      <c r="C629" s="109" t="s">
        <v>455</v>
      </c>
      <c r="D629" s="109"/>
      <c r="E629" s="109"/>
      <c r="F629" s="109"/>
      <c r="G629" s="109"/>
      <c r="H629" s="109"/>
      <c r="I629" s="29"/>
      <c r="J629" s="40"/>
      <c r="K629" s="28"/>
      <c r="L629" s="29">
        <v>18236.590000000004</v>
      </c>
    </row>
    <row r="630" spans="1:12" ht="14.25" hidden="1" customHeight="1" x14ac:dyDescent="0.2">
      <c r="A630" s="40"/>
      <c r="B630" s="53"/>
      <c r="C630" s="108" t="s">
        <v>457</v>
      </c>
      <c r="D630" s="108"/>
      <c r="E630" s="108"/>
      <c r="F630" s="108"/>
      <c r="G630" s="108"/>
      <c r="H630" s="108"/>
      <c r="I630" s="29"/>
      <c r="J630" s="40"/>
      <c r="K630" s="28"/>
      <c r="L630" s="29"/>
    </row>
    <row r="631" spans="1:12" ht="14.25" x14ac:dyDescent="0.2">
      <c r="A631" s="40"/>
      <c r="B631" s="53"/>
      <c r="C631" s="109" t="s">
        <v>466</v>
      </c>
      <c r="D631" s="109"/>
      <c r="E631" s="109"/>
      <c r="F631" s="109"/>
      <c r="G631" s="109"/>
      <c r="H631" s="109"/>
      <c r="I631" s="29"/>
      <c r="J631" s="40"/>
      <c r="K631" s="28"/>
      <c r="L631" s="29">
        <v>5790.02</v>
      </c>
    </row>
    <row r="632" spans="1:12" ht="14.25" hidden="1" customHeight="1" x14ac:dyDescent="0.2">
      <c r="A632" s="40"/>
      <c r="B632" s="53"/>
      <c r="C632" s="109" t="s">
        <v>458</v>
      </c>
      <c r="D632" s="109"/>
      <c r="E632" s="109"/>
      <c r="F632" s="109"/>
      <c r="G632" s="109"/>
      <c r="H632" s="109"/>
      <c r="I632" s="29"/>
      <c r="J632" s="40"/>
      <c r="K632" s="28"/>
      <c r="L632" s="29">
        <v>0</v>
      </c>
    </row>
    <row r="633" spans="1:12" ht="14.25" x14ac:dyDescent="0.2">
      <c r="A633" s="40"/>
      <c r="B633" s="53"/>
      <c r="C633" s="109" t="s">
        <v>459</v>
      </c>
      <c r="D633" s="109"/>
      <c r="E633" s="109"/>
      <c r="F633" s="109"/>
      <c r="G633" s="109"/>
      <c r="H633" s="109"/>
      <c r="I633" s="29"/>
      <c r="J633" s="40"/>
      <c r="K633" s="28"/>
      <c r="L633" s="29">
        <v>10224.98</v>
      </c>
    </row>
    <row r="634" spans="1:12" ht="14.25" x14ac:dyDescent="0.2">
      <c r="A634" s="40"/>
      <c r="B634" s="53"/>
      <c r="C634" s="108" t="s">
        <v>456</v>
      </c>
      <c r="D634" s="108"/>
      <c r="E634" s="108"/>
      <c r="F634" s="108"/>
      <c r="G634" s="108"/>
      <c r="H634" s="108"/>
      <c r="I634" s="29"/>
      <c r="J634" s="40"/>
      <c r="K634" s="28"/>
      <c r="L634" s="29"/>
    </row>
    <row r="635" spans="1:12" ht="14.25" customHeight="1" x14ac:dyDescent="0.2">
      <c r="A635" s="40"/>
      <c r="B635" s="53"/>
      <c r="C635" s="109" t="s">
        <v>460</v>
      </c>
      <c r="D635" s="109"/>
      <c r="E635" s="109"/>
      <c r="F635" s="109"/>
      <c r="G635" s="109"/>
      <c r="H635" s="109"/>
      <c r="I635" s="29"/>
      <c r="J635" s="40"/>
      <c r="K635" s="28"/>
      <c r="L635" s="29">
        <v>10224.98</v>
      </c>
    </row>
    <row r="636" spans="1:12" ht="14.25" hidden="1" customHeight="1" x14ac:dyDescent="0.2">
      <c r="A636" s="40"/>
      <c r="B636" s="53"/>
      <c r="C636" s="109" t="s">
        <v>461</v>
      </c>
      <c r="D636" s="109"/>
      <c r="E636" s="109"/>
      <c r="F636" s="109"/>
      <c r="G636" s="109"/>
      <c r="H636" s="109"/>
      <c r="I636" s="29"/>
      <c r="J636" s="40"/>
      <c r="K636" s="28"/>
      <c r="L636" s="29">
        <v>0</v>
      </c>
    </row>
    <row r="637" spans="1:12" ht="14.25" hidden="1" customHeight="1" x14ac:dyDescent="0.2">
      <c r="A637" s="40"/>
      <c r="B637" s="53"/>
      <c r="C637" s="109" t="s">
        <v>462</v>
      </c>
      <c r="D637" s="109"/>
      <c r="E637" s="109"/>
      <c r="F637" s="109"/>
      <c r="G637" s="109"/>
      <c r="H637" s="109"/>
      <c r="I637" s="29"/>
      <c r="J637" s="40"/>
      <c r="K637" s="28"/>
      <c r="L637" s="29">
        <v>0</v>
      </c>
    </row>
    <row r="638" spans="1:12" ht="14.25" x14ac:dyDescent="0.2">
      <c r="A638" s="40"/>
      <c r="B638" s="53"/>
      <c r="C638" s="109" t="s">
        <v>463</v>
      </c>
      <c r="D638" s="109"/>
      <c r="E638" s="109"/>
      <c r="F638" s="109"/>
      <c r="G638" s="109"/>
      <c r="H638" s="109"/>
      <c r="I638" s="29"/>
      <c r="J638" s="40"/>
      <c r="K638" s="28"/>
      <c r="L638" s="29">
        <v>29383.18</v>
      </c>
    </row>
    <row r="639" spans="1:12" ht="14.25" x14ac:dyDescent="0.2">
      <c r="A639" s="40"/>
      <c r="B639" s="53"/>
      <c r="C639" s="109" t="s">
        <v>464</v>
      </c>
      <c r="D639" s="109"/>
      <c r="E639" s="109"/>
      <c r="F639" s="109"/>
      <c r="G639" s="109"/>
      <c r="H639" s="109"/>
      <c r="I639" s="29"/>
      <c r="J639" s="40"/>
      <c r="K639" s="28"/>
      <c r="L639" s="29">
        <v>28482.33</v>
      </c>
    </row>
    <row r="640" spans="1:12" ht="14.25" x14ac:dyDescent="0.2">
      <c r="A640" s="40"/>
      <c r="B640" s="53"/>
      <c r="C640" s="109" t="s">
        <v>465</v>
      </c>
      <c r="D640" s="109"/>
      <c r="E640" s="109"/>
      <c r="F640" s="109"/>
      <c r="G640" s="109"/>
      <c r="H640" s="109"/>
      <c r="I640" s="29"/>
      <c r="J640" s="40"/>
      <c r="K640" s="28"/>
      <c r="L640" s="29">
        <v>14971.6</v>
      </c>
    </row>
    <row r="642" spans="1:12" ht="15" x14ac:dyDescent="0.2">
      <c r="A642" s="54"/>
      <c r="B642" s="55"/>
      <c r="C642" s="107" t="s">
        <v>468</v>
      </c>
      <c r="D642" s="107"/>
      <c r="E642" s="107"/>
      <c r="F642" s="107"/>
      <c r="G642" s="107"/>
      <c r="H642" s="107"/>
      <c r="I642" s="32"/>
      <c r="J642" s="54"/>
      <c r="K642" s="56"/>
      <c r="L642" s="32">
        <v>32928.199999999997</v>
      </c>
    </row>
    <row r="643" spans="1:12" ht="14.25" x14ac:dyDescent="0.2">
      <c r="A643" s="40"/>
      <c r="B643" s="53"/>
      <c r="C643" s="108" t="s">
        <v>452</v>
      </c>
      <c r="D643" s="108"/>
      <c r="E643" s="108"/>
      <c r="F643" s="108"/>
      <c r="G643" s="108"/>
      <c r="H643" s="108"/>
      <c r="I643" s="29"/>
      <c r="J643" s="40"/>
      <c r="K643" s="28"/>
      <c r="L643" s="29"/>
    </row>
    <row r="644" spans="1:12" ht="14.25" customHeight="1" x14ac:dyDescent="0.2">
      <c r="A644" s="40"/>
      <c r="B644" s="53"/>
      <c r="C644" s="109" t="s">
        <v>469</v>
      </c>
      <c r="D644" s="109"/>
      <c r="E644" s="109"/>
      <c r="F644" s="109"/>
      <c r="G644" s="109"/>
      <c r="H644" s="109"/>
      <c r="I644" s="29"/>
      <c r="J644" s="40"/>
      <c r="K644" s="28"/>
      <c r="L644" s="29">
        <v>32928.199999999997</v>
      </c>
    </row>
    <row r="645" spans="1:12" ht="14.25" hidden="1" customHeight="1" x14ac:dyDescent="0.2">
      <c r="A645" s="40"/>
      <c r="B645" s="53"/>
      <c r="C645" s="109" t="s">
        <v>470</v>
      </c>
      <c r="D645" s="109"/>
      <c r="E645" s="109"/>
      <c r="F645" s="109"/>
      <c r="G645" s="109"/>
      <c r="H645" s="109"/>
      <c r="I645" s="29"/>
      <c r="J645" s="40"/>
      <c r="K645" s="28"/>
      <c r="L645" s="29">
        <v>0</v>
      </c>
    </row>
    <row r="647" spans="1:12" ht="15" x14ac:dyDescent="0.2">
      <c r="A647" s="54"/>
      <c r="B647" s="55"/>
      <c r="C647" s="107" t="s">
        <v>471</v>
      </c>
      <c r="D647" s="107"/>
      <c r="E647" s="107"/>
      <c r="F647" s="107"/>
      <c r="G647" s="107"/>
      <c r="H647" s="107"/>
      <c r="I647" s="32"/>
      <c r="J647" s="54"/>
      <c r="K647" s="56"/>
      <c r="L647" s="32">
        <v>12236.57</v>
      </c>
    </row>
    <row r="648" spans="1:12" ht="14.25" x14ac:dyDescent="0.2">
      <c r="A648" s="40"/>
      <c r="B648" s="53"/>
      <c r="C648" s="108" t="s">
        <v>452</v>
      </c>
      <c r="D648" s="108"/>
      <c r="E648" s="108"/>
      <c r="F648" s="108"/>
      <c r="G648" s="108"/>
      <c r="H648" s="108"/>
      <c r="I648" s="29"/>
      <c r="J648" s="40"/>
      <c r="K648" s="28"/>
      <c r="L648" s="29"/>
    </row>
    <row r="649" spans="1:12" ht="14.25" hidden="1" customHeight="1" x14ac:dyDescent="0.2">
      <c r="A649" s="40"/>
      <c r="B649" s="53"/>
      <c r="C649" s="109" t="s">
        <v>472</v>
      </c>
      <c r="D649" s="109"/>
      <c r="E649" s="109"/>
      <c r="F649" s="109"/>
      <c r="G649" s="109"/>
      <c r="H649" s="109"/>
      <c r="I649" s="29"/>
      <c r="J649" s="40"/>
      <c r="K649" s="28"/>
      <c r="L649" s="29"/>
    </row>
    <row r="650" spans="1:12" ht="14.25" hidden="1" customHeight="1" x14ac:dyDescent="0.2">
      <c r="A650" s="40"/>
      <c r="B650" s="53"/>
      <c r="C650" s="109" t="s">
        <v>473</v>
      </c>
      <c r="D650" s="109"/>
      <c r="E650" s="109"/>
      <c r="F650" s="109"/>
      <c r="G650" s="109"/>
      <c r="H650" s="109"/>
      <c r="I650" s="29"/>
      <c r="J650" s="40"/>
      <c r="K650" s="28"/>
      <c r="L650" s="29">
        <v>0</v>
      </c>
    </row>
    <row r="651" spans="1:12" ht="14.25" x14ac:dyDescent="0.2">
      <c r="A651" s="40"/>
      <c r="B651" s="53"/>
      <c r="C651" s="109" t="s">
        <v>181</v>
      </c>
      <c r="D651" s="109"/>
      <c r="E651" s="109"/>
      <c r="F651" s="109"/>
      <c r="G651" s="109"/>
      <c r="H651" s="109"/>
      <c r="I651" s="29"/>
      <c r="J651" s="40"/>
      <c r="K651" s="28"/>
      <c r="L651" s="29">
        <v>12236.57</v>
      </c>
    </row>
    <row r="652" spans="1:12" ht="14.25" x14ac:dyDescent="0.2">
      <c r="A652" s="40"/>
      <c r="B652" s="53"/>
      <c r="C652" s="108" t="s">
        <v>452</v>
      </c>
      <c r="D652" s="108"/>
      <c r="E652" s="108"/>
      <c r="F652" s="108"/>
      <c r="G652" s="108"/>
      <c r="H652" s="108"/>
      <c r="I652" s="29"/>
      <c r="J652" s="40"/>
      <c r="K652" s="28"/>
      <c r="L652" s="29"/>
    </row>
    <row r="653" spans="1:12" ht="14.25" x14ac:dyDescent="0.2">
      <c r="A653" s="40"/>
      <c r="B653" s="53"/>
      <c r="C653" s="109" t="s">
        <v>453</v>
      </c>
      <c r="D653" s="109"/>
      <c r="E653" s="109"/>
      <c r="F653" s="109"/>
      <c r="G653" s="109"/>
      <c r="H653" s="109"/>
      <c r="I653" s="29"/>
      <c r="J653" s="40"/>
      <c r="K653" s="28"/>
      <c r="L653" s="29">
        <v>5826.9400000000005</v>
      </c>
    </row>
    <row r="654" spans="1:12" ht="14.25" x14ac:dyDescent="0.2">
      <c r="A654" s="40"/>
      <c r="B654" s="53"/>
      <c r="C654" s="108" t="s">
        <v>452</v>
      </c>
      <c r="D654" s="108"/>
      <c r="E654" s="108"/>
      <c r="F654" s="108"/>
      <c r="G654" s="108"/>
      <c r="H654" s="108"/>
      <c r="I654" s="29"/>
      <c r="J654" s="40"/>
      <c r="K654" s="28"/>
      <c r="L654" s="29"/>
    </row>
    <row r="655" spans="1:12" ht="14.25" x14ac:dyDescent="0.2">
      <c r="A655" s="40"/>
      <c r="B655" s="53"/>
      <c r="C655" s="109" t="s">
        <v>454</v>
      </c>
      <c r="D655" s="109"/>
      <c r="E655" s="109"/>
      <c r="F655" s="109"/>
      <c r="G655" s="109"/>
      <c r="H655" s="109"/>
      <c r="I655" s="29"/>
      <c r="J655" s="40"/>
      <c r="K655" s="28"/>
      <c r="L655" s="29">
        <v>5826.9400000000005</v>
      </c>
    </row>
    <row r="656" spans="1:12" ht="14.25" hidden="1" customHeight="1" x14ac:dyDescent="0.2">
      <c r="A656" s="40"/>
      <c r="B656" s="53"/>
      <c r="C656" s="109" t="s">
        <v>455</v>
      </c>
      <c r="D656" s="109"/>
      <c r="E656" s="109"/>
      <c r="F656" s="109"/>
      <c r="G656" s="109"/>
      <c r="H656" s="109"/>
      <c r="I656" s="29"/>
      <c r="J656" s="40"/>
      <c r="K656" s="28"/>
      <c r="L656" s="29">
        <v>0</v>
      </c>
    </row>
    <row r="657" spans="1:12" ht="14.25" hidden="1" customHeight="1" x14ac:dyDescent="0.2">
      <c r="A657" s="40"/>
      <c r="B657" s="53"/>
      <c r="C657" s="108" t="s">
        <v>456</v>
      </c>
      <c r="D657" s="108"/>
      <c r="E657" s="108"/>
      <c r="F657" s="108"/>
      <c r="G657" s="108"/>
      <c r="H657" s="108"/>
      <c r="I657" s="29"/>
      <c r="J657" s="40"/>
      <c r="K657" s="28"/>
      <c r="L657" s="29"/>
    </row>
    <row r="658" spans="1:12" ht="14.25" hidden="1" customHeight="1" x14ac:dyDescent="0.2">
      <c r="A658" s="40"/>
      <c r="B658" s="53"/>
      <c r="C658" s="109" t="s">
        <v>455</v>
      </c>
      <c r="D658" s="109"/>
      <c r="E658" s="109"/>
      <c r="F658" s="109"/>
      <c r="G658" s="109"/>
      <c r="H658" s="109"/>
      <c r="I658" s="29"/>
      <c r="J658" s="40"/>
      <c r="K658" s="28"/>
      <c r="L658" s="29">
        <v>0</v>
      </c>
    </row>
    <row r="659" spans="1:12" ht="14.25" hidden="1" customHeight="1" x14ac:dyDescent="0.2">
      <c r="A659" s="40"/>
      <c r="B659" s="53"/>
      <c r="C659" s="108" t="s">
        <v>457</v>
      </c>
      <c r="D659" s="108"/>
      <c r="E659" s="108"/>
      <c r="F659" s="108"/>
      <c r="G659" s="108"/>
      <c r="H659" s="108"/>
      <c r="I659" s="29"/>
      <c r="J659" s="40"/>
      <c r="K659" s="28"/>
      <c r="L659" s="29"/>
    </row>
    <row r="660" spans="1:12" ht="14.25" hidden="1" customHeight="1" x14ac:dyDescent="0.2">
      <c r="A660" s="40"/>
      <c r="B660" s="53"/>
      <c r="C660" s="109" t="s">
        <v>466</v>
      </c>
      <c r="D660" s="109"/>
      <c r="E660" s="109"/>
      <c r="F660" s="109"/>
      <c r="G660" s="109"/>
      <c r="H660" s="109"/>
      <c r="I660" s="29"/>
      <c r="J660" s="40"/>
      <c r="K660" s="28"/>
      <c r="L660" s="29">
        <v>0</v>
      </c>
    </row>
    <row r="661" spans="1:12" ht="14.25" hidden="1" customHeight="1" x14ac:dyDescent="0.2">
      <c r="A661" s="40"/>
      <c r="B661" s="53"/>
      <c r="C661" s="109" t="s">
        <v>458</v>
      </c>
      <c r="D661" s="109"/>
      <c r="E661" s="109"/>
      <c r="F661" s="109"/>
      <c r="G661" s="109"/>
      <c r="H661" s="109"/>
      <c r="I661" s="29"/>
      <c r="J661" s="40"/>
      <c r="K661" s="28"/>
      <c r="L661" s="29">
        <v>0</v>
      </c>
    </row>
    <row r="662" spans="1:12" ht="14.25" hidden="1" customHeight="1" x14ac:dyDescent="0.2">
      <c r="A662" s="40"/>
      <c r="B662" s="53"/>
      <c r="C662" s="109" t="s">
        <v>459</v>
      </c>
      <c r="D662" s="109"/>
      <c r="E662" s="109"/>
      <c r="F662" s="109"/>
      <c r="G662" s="109"/>
      <c r="H662" s="109"/>
      <c r="I662" s="29"/>
      <c r="J662" s="40"/>
      <c r="K662" s="28"/>
      <c r="L662" s="29">
        <v>0</v>
      </c>
    </row>
    <row r="663" spans="1:12" ht="14.25" hidden="1" customHeight="1" x14ac:dyDescent="0.2">
      <c r="A663" s="40"/>
      <c r="B663" s="53"/>
      <c r="C663" s="108" t="s">
        <v>456</v>
      </c>
      <c r="D663" s="108"/>
      <c r="E663" s="108"/>
      <c r="F663" s="108"/>
      <c r="G663" s="108"/>
      <c r="H663" s="108"/>
      <c r="I663" s="29"/>
      <c r="J663" s="40"/>
      <c r="K663" s="28"/>
      <c r="L663" s="29"/>
    </row>
    <row r="664" spans="1:12" ht="14.25" hidden="1" customHeight="1" x14ac:dyDescent="0.2">
      <c r="A664" s="40"/>
      <c r="B664" s="53"/>
      <c r="C664" s="109" t="s">
        <v>460</v>
      </c>
      <c r="D664" s="109"/>
      <c r="E664" s="109"/>
      <c r="F664" s="109"/>
      <c r="G664" s="109"/>
      <c r="H664" s="109"/>
      <c r="I664" s="29"/>
      <c r="J664" s="40"/>
      <c r="K664" s="28"/>
      <c r="L664" s="29">
        <v>0</v>
      </c>
    </row>
    <row r="665" spans="1:12" ht="14.25" hidden="1" customHeight="1" x14ac:dyDescent="0.2">
      <c r="A665" s="40"/>
      <c r="B665" s="53"/>
      <c r="C665" s="109" t="s">
        <v>461</v>
      </c>
      <c r="D665" s="109"/>
      <c r="E665" s="109"/>
      <c r="F665" s="109"/>
      <c r="G665" s="109"/>
      <c r="H665" s="109"/>
      <c r="I665" s="29"/>
      <c r="J665" s="40"/>
      <c r="K665" s="28"/>
      <c r="L665" s="29">
        <v>0</v>
      </c>
    </row>
    <row r="666" spans="1:12" ht="14.25" hidden="1" customHeight="1" x14ac:dyDescent="0.2">
      <c r="A666" s="40"/>
      <c r="B666" s="53"/>
      <c r="C666" s="109" t="s">
        <v>462</v>
      </c>
      <c r="D666" s="109"/>
      <c r="E666" s="109"/>
      <c r="F666" s="109"/>
      <c r="G666" s="109"/>
      <c r="H666" s="109"/>
      <c r="I666" s="29"/>
      <c r="J666" s="40"/>
      <c r="K666" s="28"/>
      <c r="L666" s="29">
        <v>0</v>
      </c>
    </row>
    <row r="667" spans="1:12" ht="14.25" x14ac:dyDescent="0.2">
      <c r="A667" s="40"/>
      <c r="B667" s="53"/>
      <c r="C667" s="109" t="s">
        <v>463</v>
      </c>
      <c r="D667" s="109"/>
      <c r="E667" s="109"/>
      <c r="F667" s="109"/>
      <c r="G667" s="109"/>
      <c r="H667" s="109"/>
      <c r="I667" s="29"/>
      <c r="J667" s="40"/>
      <c r="K667" s="28"/>
      <c r="L667" s="29">
        <v>5826.9400000000005</v>
      </c>
    </row>
    <row r="668" spans="1:12" ht="14.25" x14ac:dyDescent="0.2">
      <c r="A668" s="40"/>
      <c r="B668" s="53"/>
      <c r="C668" s="109" t="s">
        <v>464</v>
      </c>
      <c r="D668" s="109"/>
      <c r="E668" s="109"/>
      <c r="F668" s="109"/>
      <c r="G668" s="109"/>
      <c r="H668" s="109"/>
      <c r="I668" s="29"/>
      <c r="J668" s="40"/>
      <c r="K668" s="28"/>
      <c r="L668" s="29">
        <v>4311.93</v>
      </c>
    </row>
    <row r="669" spans="1:12" ht="14.25" x14ac:dyDescent="0.2">
      <c r="A669" s="40"/>
      <c r="B669" s="53"/>
      <c r="C669" s="109" t="s">
        <v>465</v>
      </c>
      <c r="D669" s="109"/>
      <c r="E669" s="109"/>
      <c r="F669" s="109"/>
      <c r="G669" s="109"/>
      <c r="H669" s="109"/>
      <c r="I669" s="29"/>
      <c r="J669" s="40"/>
      <c r="K669" s="28"/>
      <c r="L669" s="29">
        <v>2097.6999999999998</v>
      </c>
    </row>
    <row r="671" spans="1:12" ht="15" x14ac:dyDescent="0.2">
      <c r="A671" s="54"/>
      <c r="B671" s="55"/>
      <c r="C671" s="107" t="s">
        <v>474</v>
      </c>
      <c r="D671" s="107"/>
      <c r="E671" s="107"/>
      <c r="F671" s="107"/>
      <c r="G671" s="107"/>
      <c r="H671" s="107"/>
      <c r="I671" s="32"/>
      <c r="J671" s="54"/>
      <c r="K671" s="56"/>
      <c r="L671" s="32">
        <v>1104032.44</v>
      </c>
    </row>
    <row r="672" spans="1:12" ht="14.25" x14ac:dyDescent="0.2">
      <c r="A672" s="40"/>
      <c r="B672" s="53"/>
      <c r="C672" s="108" t="s">
        <v>452</v>
      </c>
      <c r="D672" s="108"/>
      <c r="E672" s="108"/>
      <c r="F672" s="108"/>
      <c r="G672" s="108"/>
      <c r="H672" s="108"/>
      <c r="I672" s="29"/>
      <c r="J672" s="40"/>
      <c r="K672" s="28"/>
      <c r="L672" s="29"/>
    </row>
    <row r="673" spans="1:12" ht="14.25" x14ac:dyDescent="0.2">
      <c r="A673" s="40"/>
      <c r="B673" s="53"/>
      <c r="C673" s="109" t="s">
        <v>453</v>
      </c>
      <c r="D673" s="109"/>
      <c r="E673" s="109"/>
      <c r="F673" s="109"/>
      <c r="G673" s="109"/>
      <c r="H673" s="109"/>
      <c r="I673" s="29"/>
      <c r="J673" s="40"/>
      <c r="K673" s="28"/>
      <c r="L673" s="29">
        <v>927461.86</v>
      </c>
    </row>
    <row r="674" spans="1:12" ht="14.25" x14ac:dyDescent="0.2">
      <c r="A674" s="40"/>
      <c r="B674" s="53"/>
      <c r="C674" s="108" t="s">
        <v>452</v>
      </c>
      <c r="D674" s="108"/>
      <c r="E674" s="108"/>
      <c r="F674" s="108"/>
      <c r="G674" s="108"/>
      <c r="H674" s="108"/>
      <c r="I674" s="29"/>
      <c r="J674" s="40"/>
      <c r="K674" s="28"/>
      <c r="L674" s="29"/>
    </row>
    <row r="675" spans="1:12" ht="14.25" x14ac:dyDescent="0.2">
      <c r="A675" s="40"/>
      <c r="B675" s="53"/>
      <c r="C675" s="109" t="s">
        <v>454</v>
      </c>
      <c r="D675" s="109"/>
      <c r="E675" s="109"/>
      <c r="F675" s="109"/>
      <c r="G675" s="109"/>
      <c r="H675" s="109"/>
      <c r="I675" s="29"/>
      <c r="J675" s="40"/>
      <c r="K675" s="28"/>
      <c r="L675" s="29">
        <v>88413.98</v>
      </c>
    </row>
    <row r="676" spans="1:12" ht="14.25" hidden="1" customHeight="1" x14ac:dyDescent="0.2">
      <c r="A676" s="40"/>
      <c r="B676" s="53"/>
      <c r="C676" s="109" t="s">
        <v>455</v>
      </c>
      <c r="D676" s="109"/>
      <c r="E676" s="109"/>
      <c r="F676" s="109"/>
      <c r="G676" s="109"/>
      <c r="H676" s="109"/>
      <c r="I676" s="29"/>
      <c r="J676" s="40"/>
      <c r="K676" s="28"/>
      <c r="L676" s="29">
        <v>54639.44000000001</v>
      </c>
    </row>
    <row r="677" spans="1:12" ht="14.25" hidden="1" customHeight="1" x14ac:dyDescent="0.2">
      <c r="A677" s="40"/>
      <c r="B677" s="53"/>
      <c r="C677" s="108" t="s">
        <v>456</v>
      </c>
      <c r="D677" s="108"/>
      <c r="E677" s="108"/>
      <c r="F677" s="108"/>
      <c r="G677" s="108"/>
      <c r="H677" s="108"/>
      <c r="I677" s="29"/>
      <c r="J677" s="40"/>
      <c r="K677" s="28"/>
      <c r="L677" s="29"/>
    </row>
    <row r="678" spans="1:12" ht="14.25" x14ac:dyDescent="0.2">
      <c r="A678" s="40"/>
      <c r="B678" s="53"/>
      <c r="C678" s="109" t="s">
        <v>455</v>
      </c>
      <c r="D678" s="109"/>
      <c r="E678" s="109"/>
      <c r="F678" s="109"/>
      <c r="G678" s="109"/>
      <c r="H678" s="109"/>
      <c r="I678" s="29"/>
      <c r="J678" s="40"/>
      <c r="K678" s="28"/>
      <c r="L678" s="29">
        <v>40097.760000000009</v>
      </c>
    </row>
    <row r="679" spans="1:12" ht="14.25" hidden="1" customHeight="1" x14ac:dyDescent="0.2">
      <c r="A679" s="40"/>
      <c r="B679" s="53"/>
      <c r="C679" s="108" t="s">
        <v>457</v>
      </c>
      <c r="D679" s="108"/>
      <c r="E679" s="108"/>
      <c r="F679" s="108"/>
      <c r="G679" s="108"/>
      <c r="H679" s="108"/>
      <c r="I679" s="29"/>
      <c r="J679" s="40"/>
      <c r="K679" s="28"/>
      <c r="L679" s="29"/>
    </row>
    <row r="680" spans="1:12" ht="14.25" x14ac:dyDescent="0.2">
      <c r="A680" s="40"/>
      <c r="B680" s="53"/>
      <c r="C680" s="109" t="s">
        <v>466</v>
      </c>
      <c r="D680" s="109"/>
      <c r="E680" s="109"/>
      <c r="F680" s="109"/>
      <c r="G680" s="109"/>
      <c r="H680" s="109"/>
      <c r="I680" s="29"/>
      <c r="J680" s="40"/>
      <c r="K680" s="28"/>
      <c r="L680" s="29">
        <v>14541.68</v>
      </c>
    </row>
    <row r="681" spans="1:12" ht="14.25" hidden="1" customHeight="1" x14ac:dyDescent="0.2">
      <c r="A681" s="40"/>
      <c r="B681" s="53"/>
      <c r="C681" s="109" t="s">
        <v>458</v>
      </c>
      <c r="D681" s="109"/>
      <c r="E681" s="109"/>
      <c r="F681" s="109"/>
      <c r="G681" s="109"/>
      <c r="H681" s="109"/>
      <c r="I681" s="29"/>
      <c r="J681" s="40"/>
      <c r="K681" s="28"/>
      <c r="L681" s="29">
        <v>0</v>
      </c>
    </row>
    <row r="682" spans="1:12" ht="14.25" x14ac:dyDescent="0.2">
      <c r="A682" s="40"/>
      <c r="B682" s="53"/>
      <c r="C682" s="109" t="s">
        <v>459</v>
      </c>
      <c r="D682" s="109"/>
      <c r="E682" s="109"/>
      <c r="F682" s="109"/>
      <c r="G682" s="109"/>
      <c r="H682" s="109"/>
      <c r="I682" s="29"/>
      <c r="J682" s="40"/>
      <c r="K682" s="28"/>
      <c r="L682" s="29">
        <v>784408.44</v>
      </c>
    </row>
    <row r="683" spans="1:12" ht="14.25" x14ac:dyDescent="0.2">
      <c r="A683" s="40"/>
      <c r="B683" s="53"/>
      <c r="C683" s="108" t="s">
        <v>456</v>
      </c>
      <c r="D683" s="108"/>
      <c r="E683" s="108"/>
      <c r="F683" s="108"/>
      <c r="G683" s="108"/>
      <c r="H683" s="108"/>
      <c r="I683" s="29"/>
      <c r="J683" s="40"/>
      <c r="K683" s="28"/>
      <c r="L683" s="29"/>
    </row>
    <row r="684" spans="1:12" ht="14.25" customHeight="1" x14ac:dyDescent="0.2">
      <c r="A684" s="40"/>
      <c r="B684" s="53"/>
      <c r="C684" s="109" t="s">
        <v>460</v>
      </c>
      <c r="D684" s="109"/>
      <c r="E684" s="109"/>
      <c r="F684" s="109"/>
      <c r="G684" s="109"/>
      <c r="H684" s="109"/>
      <c r="I684" s="29"/>
      <c r="J684" s="40"/>
      <c r="K684" s="28"/>
      <c r="L684" s="29">
        <v>784408.44</v>
      </c>
    </row>
    <row r="685" spans="1:12" ht="14.25" hidden="1" customHeight="1" x14ac:dyDescent="0.2">
      <c r="A685" s="40"/>
      <c r="B685" s="53"/>
      <c r="C685" s="109" t="s">
        <v>461</v>
      </c>
      <c r="D685" s="109"/>
      <c r="E685" s="109"/>
      <c r="F685" s="109"/>
      <c r="G685" s="109"/>
      <c r="H685" s="109"/>
      <c r="I685" s="29"/>
      <c r="J685" s="40"/>
      <c r="K685" s="28"/>
      <c r="L685" s="29">
        <v>0</v>
      </c>
    </row>
    <row r="686" spans="1:12" ht="14.25" hidden="1" customHeight="1" x14ac:dyDescent="0.2">
      <c r="A686" s="40"/>
      <c r="B686" s="53"/>
      <c r="C686" s="109" t="s">
        <v>462</v>
      </c>
      <c r="D686" s="109"/>
      <c r="E686" s="109"/>
      <c r="F686" s="109"/>
      <c r="G686" s="109"/>
      <c r="H686" s="109"/>
      <c r="I686" s="29"/>
      <c r="J686" s="40"/>
      <c r="K686" s="28"/>
      <c r="L686" s="29">
        <v>0</v>
      </c>
    </row>
    <row r="687" spans="1:12" ht="14.25" x14ac:dyDescent="0.2">
      <c r="A687" s="40"/>
      <c r="B687" s="53"/>
      <c r="C687" s="109" t="s">
        <v>475</v>
      </c>
      <c r="D687" s="109"/>
      <c r="E687" s="109"/>
      <c r="F687" s="109"/>
      <c r="G687" s="109"/>
      <c r="H687" s="109"/>
      <c r="I687" s="29"/>
      <c r="J687" s="40"/>
      <c r="K687" s="28"/>
      <c r="L687" s="29">
        <v>102955.66</v>
      </c>
    </row>
    <row r="688" spans="1:12" ht="14.25" x14ac:dyDescent="0.2">
      <c r="A688" s="40"/>
      <c r="B688" s="53"/>
      <c r="C688" s="109" t="s">
        <v>476</v>
      </c>
      <c r="D688" s="109"/>
      <c r="E688" s="109"/>
      <c r="F688" s="109"/>
      <c r="G688" s="109"/>
      <c r="H688" s="109"/>
      <c r="I688" s="29"/>
      <c r="J688" s="40"/>
      <c r="K688" s="28"/>
      <c r="L688" s="29">
        <v>95611.680000000008</v>
      </c>
    </row>
    <row r="689" spans="1:12" ht="14.25" x14ac:dyDescent="0.2">
      <c r="A689" s="40"/>
      <c r="B689" s="53"/>
      <c r="C689" s="109" t="s">
        <v>477</v>
      </c>
      <c r="D689" s="109"/>
      <c r="E689" s="109"/>
      <c r="F689" s="109"/>
      <c r="G689" s="109"/>
      <c r="H689" s="109"/>
      <c r="I689" s="29"/>
      <c r="J689" s="40"/>
      <c r="K689" s="28"/>
      <c r="L689" s="29">
        <v>48030.700000000004</v>
      </c>
    </row>
    <row r="690" spans="1:12" ht="14.25" x14ac:dyDescent="0.2">
      <c r="A690" s="40"/>
      <c r="B690" s="53"/>
      <c r="C690" s="109" t="s">
        <v>478</v>
      </c>
      <c r="D690" s="109"/>
      <c r="E690" s="109"/>
      <c r="F690" s="109"/>
      <c r="G690" s="109"/>
      <c r="H690" s="109"/>
      <c r="I690" s="29"/>
      <c r="J690" s="40"/>
      <c r="K690" s="28"/>
      <c r="L690" s="29">
        <v>32928.199999999997</v>
      </c>
    </row>
    <row r="691" spans="1:12" ht="14.25" x14ac:dyDescent="0.2">
      <c r="A691" s="40"/>
      <c r="B691" s="53"/>
      <c r="C691" s="108" t="s">
        <v>452</v>
      </c>
      <c r="D691" s="108"/>
      <c r="E691" s="108"/>
      <c r="F691" s="108"/>
      <c r="G691" s="108"/>
      <c r="H691" s="108"/>
      <c r="I691" s="29"/>
      <c r="J691" s="40"/>
      <c r="K691" s="28"/>
      <c r="L691" s="29"/>
    </row>
    <row r="692" spans="1:12" ht="14.25" customHeight="1" x14ac:dyDescent="0.2">
      <c r="A692" s="40"/>
      <c r="B692" s="53"/>
      <c r="C692" s="109" t="s">
        <v>469</v>
      </c>
      <c r="D692" s="109"/>
      <c r="E692" s="109"/>
      <c r="F692" s="109"/>
      <c r="G692" s="109"/>
      <c r="H692" s="109"/>
      <c r="I692" s="29"/>
      <c r="J692" s="40"/>
      <c r="K692" s="28"/>
      <c r="L692" s="29">
        <v>32928.199999999997</v>
      </c>
    </row>
    <row r="693" spans="1:12" ht="14.25" hidden="1" customHeight="1" x14ac:dyDescent="0.2">
      <c r="A693" s="40"/>
      <c r="B693" s="53"/>
      <c r="C693" s="109" t="s">
        <v>470</v>
      </c>
      <c r="D693" s="109"/>
      <c r="E693" s="109"/>
      <c r="F693" s="109"/>
      <c r="G693" s="109"/>
      <c r="H693" s="109"/>
      <c r="I693" s="29"/>
      <c r="J693" s="40"/>
      <c r="K693" s="28"/>
      <c r="L693" s="29">
        <v>0</v>
      </c>
    </row>
    <row r="694" spans="1:12" ht="14.25" x14ac:dyDescent="0.2">
      <c r="A694" s="40"/>
      <c r="B694" s="53"/>
      <c r="C694" s="109" t="s">
        <v>479</v>
      </c>
      <c r="D694" s="109"/>
      <c r="E694" s="109"/>
      <c r="F694" s="109"/>
      <c r="G694" s="109"/>
      <c r="H694" s="109"/>
      <c r="I694" s="29"/>
      <c r="J694" s="40"/>
      <c r="K694" s="28"/>
      <c r="L694" s="29">
        <v>12236.57</v>
      </c>
    </row>
    <row r="695" spans="1:12" ht="14.25" customHeight="1" x14ac:dyDescent="0.2">
      <c r="A695" s="40"/>
      <c r="B695" s="53"/>
      <c r="C695" s="107" t="s">
        <v>480</v>
      </c>
      <c r="D695" s="107"/>
      <c r="E695" s="107"/>
      <c r="F695" s="107"/>
      <c r="G695" s="107"/>
      <c r="H695" s="107"/>
      <c r="I695" s="29"/>
      <c r="J695" s="40"/>
      <c r="K695" s="28"/>
      <c r="L695" s="29"/>
    </row>
    <row r="696" spans="1:12" ht="14.25" customHeight="1" x14ac:dyDescent="0.2">
      <c r="A696" s="40"/>
      <c r="B696" s="53"/>
      <c r="C696" s="109" t="s">
        <v>481</v>
      </c>
      <c r="D696" s="109"/>
      <c r="E696" s="109"/>
      <c r="F696" s="109"/>
      <c r="G696" s="109"/>
      <c r="H696" s="109"/>
      <c r="I696" s="29"/>
      <c r="J696" s="40"/>
      <c r="K696" s="28"/>
      <c r="L696" s="29">
        <v>729604.35</v>
      </c>
    </row>
    <row r="697" spans="1:12" ht="14.25" customHeight="1" x14ac:dyDescent="0.2">
      <c r="A697" s="40"/>
      <c r="B697" s="53"/>
      <c r="C697" s="109" t="s">
        <v>482</v>
      </c>
      <c r="D697" s="109"/>
      <c r="E697" s="109"/>
      <c r="F697" s="109"/>
      <c r="G697" s="109"/>
      <c r="H697" s="109"/>
      <c r="I697" s="29"/>
      <c r="J697" s="40"/>
      <c r="K697" s="28"/>
      <c r="L697" s="29">
        <v>32928.199999999997</v>
      </c>
    </row>
    <row r="698" spans="1:12" ht="14.25" x14ac:dyDescent="0.2">
      <c r="A698" s="40"/>
      <c r="B698" s="53"/>
      <c r="C698" s="109" t="s">
        <v>483</v>
      </c>
      <c r="D698" s="109"/>
      <c r="E698" s="109"/>
      <c r="F698" s="109"/>
      <c r="G698" s="31">
        <v>351.47919999999988</v>
      </c>
      <c r="H698" s="40"/>
      <c r="I698" s="40"/>
      <c r="J698" s="40"/>
      <c r="K698" s="40"/>
      <c r="L698" s="40"/>
    </row>
    <row r="699" spans="1:12" ht="14.25" x14ac:dyDescent="0.2">
      <c r="A699" s="40"/>
      <c r="B699" s="53"/>
      <c r="C699" s="109" t="s">
        <v>484</v>
      </c>
      <c r="D699" s="109"/>
      <c r="E699" s="109"/>
      <c r="F699" s="109"/>
      <c r="G699" s="31">
        <v>69.088100000000011</v>
      </c>
      <c r="H699" s="40"/>
      <c r="I699" s="40"/>
      <c r="J699" s="40"/>
      <c r="K699" s="40"/>
      <c r="L699" s="40"/>
    </row>
    <row r="701" spans="1:12" ht="15" x14ac:dyDescent="0.25">
      <c r="C701" s="64" t="s">
        <v>531</v>
      </c>
      <c r="L701" s="65">
        <v>1104032.44</v>
      </c>
    </row>
    <row r="702" spans="1:12" ht="15" x14ac:dyDescent="0.25">
      <c r="C702" s="64" t="s">
        <v>533</v>
      </c>
      <c r="L702" s="65">
        <v>220806.48800000001</v>
      </c>
    </row>
    <row r="703" spans="1:12" ht="15" x14ac:dyDescent="0.25">
      <c r="C703" s="64" t="s">
        <v>534</v>
      </c>
      <c r="L703" s="65">
        <v>1324838.9279999998</v>
      </c>
    </row>
    <row r="706" spans="1:12" ht="14.25" customHeight="1" x14ac:dyDescent="0.2">
      <c r="A706" s="110" t="s">
        <v>485</v>
      </c>
      <c r="B706" s="110"/>
      <c r="C706" s="63" t="s">
        <v>555</v>
      </c>
      <c r="D706" s="20"/>
      <c r="E706" s="20"/>
      <c r="F706" s="20"/>
      <c r="G706" s="20"/>
      <c r="H706" s="4" t="s">
        <v>555</v>
      </c>
      <c r="I706" s="11"/>
      <c r="J706" s="11"/>
      <c r="K706" s="23"/>
      <c r="L706" s="23"/>
    </row>
    <row r="707" spans="1:12" ht="14.25" customHeight="1" x14ac:dyDescent="0.2">
      <c r="A707" s="8"/>
      <c r="B707" s="8"/>
      <c r="C707" s="111" t="s">
        <v>486</v>
      </c>
      <c r="D707" s="111"/>
      <c r="E707" s="111"/>
      <c r="F707" s="111"/>
      <c r="G707" s="111"/>
      <c r="H707" s="11"/>
      <c r="I707" s="11"/>
      <c r="J707" s="11"/>
      <c r="K707" s="23"/>
      <c r="L707" s="23"/>
    </row>
    <row r="708" spans="1:12" ht="14.25" customHeight="1" x14ac:dyDescent="0.2">
      <c r="A708" s="8"/>
      <c r="B708" s="8"/>
      <c r="C708" s="8"/>
      <c r="D708" s="8"/>
      <c r="E708" s="8"/>
      <c r="F708" s="8"/>
      <c r="G708" s="8"/>
      <c r="H708" s="11"/>
      <c r="I708" s="11"/>
      <c r="J708" s="11"/>
      <c r="K708" s="23"/>
      <c r="L708" s="23"/>
    </row>
    <row r="709" spans="1:12" ht="14.25" customHeight="1" x14ac:dyDescent="0.2">
      <c r="A709" s="110" t="s">
        <v>487</v>
      </c>
      <c r="B709" s="110"/>
      <c r="C709" s="63" t="s">
        <v>555</v>
      </c>
      <c r="D709" s="20"/>
      <c r="E709" s="20"/>
      <c r="F709" s="20"/>
      <c r="G709" s="20"/>
      <c r="H709" s="4" t="s">
        <v>555</v>
      </c>
      <c r="I709" s="11"/>
      <c r="J709" s="11"/>
      <c r="K709" s="23"/>
      <c r="L709" s="23"/>
    </row>
    <row r="710" spans="1:12" ht="14.25" customHeight="1" x14ac:dyDescent="0.2">
      <c r="A710" s="8"/>
      <c r="B710" s="8"/>
      <c r="C710" s="111" t="s">
        <v>486</v>
      </c>
      <c r="D710" s="111"/>
      <c r="E710" s="111"/>
      <c r="F710" s="111"/>
      <c r="G710" s="111"/>
      <c r="H710" s="11"/>
      <c r="I710" s="11"/>
      <c r="J710" s="11"/>
      <c r="K710" s="23"/>
      <c r="L710" s="23"/>
    </row>
  </sheetData>
  <mergeCells count="342">
    <mergeCell ref="C698:F698"/>
    <mergeCell ref="C699:F699"/>
    <mergeCell ref="A706:B706"/>
    <mergeCell ref="C707:G707"/>
    <mergeCell ref="A709:B709"/>
    <mergeCell ref="C710:G710"/>
    <mergeCell ref="C692:H692"/>
    <mergeCell ref="C693:H693"/>
    <mergeCell ref="C694:H694"/>
    <mergeCell ref="C695:H695"/>
    <mergeCell ref="C696:H696"/>
    <mergeCell ref="C697:H697"/>
    <mergeCell ref="C686:H686"/>
    <mergeCell ref="C687:H687"/>
    <mergeCell ref="C688:H688"/>
    <mergeCell ref="C689:H689"/>
    <mergeCell ref="C690:H690"/>
    <mergeCell ref="C691:H691"/>
    <mergeCell ref="C680:H680"/>
    <mergeCell ref="C681:H681"/>
    <mergeCell ref="C682:H682"/>
    <mergeCell ref="C683:H683"/>
    <mergeCell ref="C684:H684"/>
    <mergeCell ref="C685:H685"/>
    <mergeCell ref="C674:H674"/>
    <mergeCell ref="C675:H675"/>
    <mergeCell ref="C676:H676"/>
    <mergeCell ref="C677:H677"/>
    <mergeCell ref="C678:H678"/>
    <mergeCell ref="C679:H679"/>
    <mergeCell ref="C667:H667"/>
    <mergeCell ref="C668:H668"/>
    <mergeCell ref="C669:H669"/>
    <mergeCell ref="C671:H671"/>
    <mergeCell ref="C672:H672"/>
    <mergeCell ref="C673:H673"/>
    <mergeCell ref="C661:H661"/>
    <mergeCell ref="C662:H662"/>
    <mergeCell ref="C663:H663"/>
    <mergeCell ref="C664:H664"/>
    <mergeCell ref="C665:H665"/>
    <mergeCell ref="C666:H666"/>
    <mergeCell ref="C655:H655"/>
    <mergeCell ref="C656:H656"/>
    <mergeCell ref="C657:H657"/>
    <mergeCell ref="C658:H658"/>
    <mergeCell ref="C659:H659"/>
    <mergeCell ref="C660:H660"/>
    <mergeCell ref="C649:H649"/>
    <mergeCell ref="C650:H650"/>
    <mergeCell ref="C651:H651"/>
    <mergeCell ref="C652:H652"/>
    <mergeCell ref="C653:H653"/>
    <mergeCell ref="C654:H654"/>
    <mergeCell ref="C642:H642"/>
    <mergeCell ref="C643:H643"/>
    <mergeCell ref="C644:H644"/>
    <mergeCell ref="C645:H645"/>
    <mergeCell ref="C647:H647"/>
    <mergeCell ref="C648:H648"/>
    <mergeCell ref="C635:H635"/>
    <mergeCell ref="C636:H636"/>
    <mergeCell ref="C637:H637"/>
    <mergeCell ref="C638:H638"/>
    <mergeCell ref="C639:H639"/>
    <mergeCell ref="C640:H640"/>
    <mergeCell ref="C629:H629"/>
    <mergeCell ref="C630:H630"/>
    <mergeCell ref="C631:H631"/>
    <mergeCell ref="C632:H632"/>
    <mergeCell ref="C633:H633"/>
    <mergeCell ref="C634:H634"/>
    <mergeCell ref="C623:H623"/>
    <mergeCell ref="C624:H624"/>
    <mergeCell ref="C625:H625"/>
    <mergeCell ref="C626:H626"/>
    <mergeCell ref="C627:H627"/>
    <mergeCell ref="C628:H628"/>
    <mergeCell ref="C616:H616"/>
    <mergeCell ref="C617:H617"/>
    <mergeCell ref="C618:H618"/>
    <mergeCell ref="C619:H619"/>
    <mergeCell ref="C620:H620"/>
    <mergeCell ref="C622:H622"/>
    <mergeCell ref="C610:H610"/>
    <mergeCell ref="C611:H611"/>
    <mergeCell ref="C612:H612"/>
    <mergeCell ref="C613:H613"/>
    <mergeCell ref="C614:H614"/>
    <mergeCell ref="C615:H615"/>
    <mergeCell ref="C604:H604"/>
    <mergeCell ref="C605:H605"/>
    <mergeCell ref="C606:H606"/>
    <mergeCell ref="C607:H607"/>
    <mergeCell ref="C608:H608"/>
    <mergeCell ref="C609:H609"/>
    <mergeCell ref="C598:H598"/>
    <mergeCell ref="I598:J598"/>
    <mergeCell ref="K598:L598"/>
    <mergeCell ref="C600:H600"/>
    <mergeCell ref="C602:H602"/>
    <mergeCell ref="C603:H603"/>
    <mergeCell ref="C580:H580"/>
    <mergeCell ref="I580:J580"/>
    <mergeCell ref="K580:L580"/>
    <mergeCell ref="C589:H589"/>
    <mergeCell ref="I589:J589"/>
    <mergeCell ref="K589:L589"/>
    <mergeCell ref="C560:H560"/>
    <mergeCell ref="I560:J560"/>
    <mergeCell ref="K560:L560"/>
    <mergeCell ref="C570:H570"/>
    <mergeCell ref="I570:J570"/>
    <mergeCell ref="K570:L570"/>
    <mergeCell ref="C542:H542"/>
    <mergeCell ref="I542:J542"/>
    <mergeCell ref="K542:L542"/>
    <mergeCell ref="C551:H551"/>
    <mergeCell ref="I551:J551"/>
    <mergeCell ref="K551:L551"/>
    <mergeCell ref="C530:H530"/>
    <mergeCell ref="I530:J530"/>
    <mergeCell ref="K530:L530"/>
    <mergeCell ref="C532:H532"/>
    <mergeCell ref="I532:J532"/>
    <mergeCell ref="K532:L532"/>
    <mergeCell ref="C511:H511"/>
    <mergeCell ref="I511:J511"/>
    <mergeCell ref="K511:L511"/>
    <mergeCell ref="C513:H513"/>
    <mergeCell ref="I513:J513"/>
    <mergeCell ref="K513:L513"/>
    <mergeCell ref="C500:H500"/>
    <mergeCell ref="I500:J500"/>
    <mergeCell ref="K500:L500"/>
    <mergeCell ref="C502:H502"/>
    <mergeCell ref="I502:J502"/>
    <mergeCell ref="K502:L502"/>
    <mergeCell ref="C496:H496"/>
    <mergeCell ref="I496:J496"/>
    <mergeCell ref="K496:L496"/>
    <mergeCell ref="C498:H498"/>
    <mergeCell ref="I498:J498"/>
    <mergeCell ref="K498:L498"/>
    <mergeCell ref="C492:H492"/>
    <mergeCell ref="I492:J492"/>
    <mergeCell ref="K492:L492"/>
    <mergeCell ref="C494:H494"/>
    <mergeCell ref="I494:J494"/>
    <mergeCell ref="K494:L494"/>
    <mergeCell ref="C488:H488"/>
    <mergeCell ref="I488:J488"/>
    <mergeCell ref="K488:L488"/>
    <mergeCell ref="C490:H490"/>
    <mergeCell ref="I490:J490"/>
    <mergeCell ref="K490:L490"/>
    <mergeCell ref="C466:H466"/>
    <mergeCell ref="I466:J466"/>
    <mergeCell ref="K466:L466"/>
    <mergeCell ref="C486:H486"/>
    <mergeCell ref="I486:J486"/>
    <mergeCell ref="K486:L486"/>
    <mergeCell ref="C444:H444"/>
    <mergeCell ref="I444:J444"/>
    <mergeCell ref="K444:L444"/>
    <mergeCell ref="C464:H464"/>
    <mergeCell ref="I464:J464"/>
    <mergeCell ref="K464:L464"/>
    <mergeCell ref="C410:H410"/>
    <mergeCell ref="I410:J410"/>
    <mergeCell ref="K410:L410"/>
    <mergeCell ref="C427:H427"/>
    <mergeCell ref="I427:J427"/>
    <mergeCell ref="K427:L427"/>
    <mergeCell ref="C398:H398"/>
    <mergeCell ref="I398:J398"/>
    <mergeCell ref="K398:L398"/>
    <mergeCell ref="C401:H401"/>
    <mergeCell ref="I401:J401"/>
    <mergeCell ref="K401:L401"/>
    <mergeCell ref="C394:H394"/>
    <mergeCell ref="I394:J394"/>
    <mergeCell ref="K394:L394"/>
    <mergeCell ref="C396:H396"/>
    <mergeCell ref="I396:J396"/>
    <mergeCell ref="K396:L396"/>
    <mergeCell ref="C390:H390"/>
    <mergeCell ref="I390:J390"/>
    <mergeCell ref="K390:L390"/>
    <mergeCell ref="C392:H392"/>
    <mergeCell ref="I392:J392"/>
    <mergeCell ref="K392:L392"/>
    <mergeCell ref="C384:H384"/>
    <mergeCell ref="I384:J384"/>
    <mergeCell ref="K384:L384"/>
    <mergeCell ref="C387:H387"/>
    <mergeCell ref="I387:J387"/>
    <mergeCell ref="K387:L387"/>
    <mergeCell ref="C380:H380"/>
    <mergeCell ref="I380:J380"/>
    <mergeCell ref="K380:L380"/>
    <mergeCell ref="C382:H382"/>
    <mergeCell ref="I382:J382"/>
    <mergeCell ref="K382:L382"/>
    <mergeCell ref="C376:H376"/>
    <mergeCell ref="I376:J376"/>
    <mergeCell ref="K376:L376"/>
    <mergeCell ref="C378:H378"/>
    <mergeCell ref="I378:J378"/>
    <mergeCell ref="K378:L378"/>
    <mergeCell ref="C372:H372"/>
    <mergeCell ref="I372:J372"/>
    <mergeCell ref="K372:L372"/>
    <mergeCell ref="C374:H374"/>
    <mergeCell ref="I374:J374"/>
    <mergeCell ref="K374:L374"/>
    <mergeCell ref="C338:H338"/>
    <mergeCell ref="I338:J338"/>
    <mergeCell ref="K338:L338"/>
    <mergeCell ref="C351:H351"/>
    <mergeCell ref="I351:J351"/>
    <mergeCell ref="K351:L351"/>
    <mergeCell ref="C320:H320"/>
    <mergeCell ref="I320:J320"/>
    <mergeCell ref="K320:L320"/>
    <mergeCell ref="C322:H322"/>
    <mergeCell ref="I322:J322"/>
    <mergeCell ref="K322:L322"/>
    <mergeCell ref="C297:H297"/>
    <mergeCell ref="I297:J297"/>
    <mergeCell ref="K297:L297"/>
    <mergeCell ref="C299:H299"/>
    <mergeCell ref="I299:J299"/>
    <mergeCell ref="K299:L299"/>
    <mergeCell ref="C273:H273"/>
    <mergeCell ref="I273:J273"/>
    <mergeCell ref="K273:L273"/>
    <mergeCell ref="C275:H275"/>
    <mergeCell ref="I275:J275"/>
    <mergeCell ref="K275:L275"/>
    <mergeCell ref="C256:H256"/>
    <mergeCell ref="I256:J256"/>
    <mergeCell ref="K256:L256"/>
    <mergeCell ref="C258:H258"/>
    <mergeCell ref="I258:J258"/>
    <mergeCell ref="K258:L258"/>
    <mergeCell ref="C231:H231"/>
    <mergeCell ref="I231:J231"/>
    <mergeCell ref="K231:L231"/>
    <mergeCell ref="C233:H233"/>
    <mergeCell ref="I233:J233"/>
    <mergeCell ref="K233:L233"/>
    <mergeCell ref="C208:H208"/>
    <mergeCell ref="I208:J208"/>
    <mergeCell ref="K208:L208"/>
    <mergeCell ref="C210:H210"/>
    <mergeCell ref="I210:J210"/>
    <mergeCell ref="K210:L210"/>
    <mergeCell ref="C194:H194"/>
    <mergeCell ref="I194:J194"/>
    <mergeCell ref="K194:L194"/>
    <mergeCell ref="C205:H205"/>
    <mergeCell ref="I205:J205"/>
    <mergeCell ref="K205:L205"/>
    <mergeCell ref="C171:H171"/>
    <mergeCell ref="I171:J171"/>
    <mergeCell ref="K171:L171"/>
    <mergeCell ref="C192:H192"/>
    <mergeCell ref="I192:J192"/>
    <mergeCell ref="K192:L192"/>
    <mergeCell ref="C150:H150"/>
    <mergeCell ref="I150:J150"/>
    <mergeCell ref="K150:L150"/>
    <mergeCell ref="C169:H169"/>
    <mergeCell ref="I169:J169"/>
    <mergeCell ref="K169:L169"/>
    <mergeCell ref="C146:H146"/>
    <mergeCell ref="I146:J146"/>
    <mergeCell ref="K146:L146"/>
    <mergeCell ref="C148:H148"/>
    <mergeCell ref="I148:J148"/>
    <mergeCell ref="K148:L148"/>
    <mergeCell ref="C105:H105"/>
    <mergeCell ref="I105:J105"/>
    <mergeCell ref="K105:L105"/>
    <mergeCell ref="C127:H127"/>
    <mergeCell ref="I127:J127"/>
    <mergeCell ref="K127:L127"/>
    <mergeCell ref="C101:H101"/>
    <mergeCell ref="I101:J101"/>
    <mergeCell ref="K101:L101"/>
    <mergeCell ref="C103:H103"/>
    <mergeCell ref="I103:J103"/>
    <mergeCell ref="K103:L103"/>
    <mergeCell ref="C80:H80"/>
    <mergeCell ref="I80:J80"/>
    <mergeCell ref="K80:L80"/>
    <mergeCell ref="C89:H89"/>
    <mergeCell ref="I89:J89"/>
    <mergeCell ref="K89:L89"/>
    <mergeCell ref="C69:H69"/>
    <mergeCell ref="I69:J69"/>
    <mergeCell ref="K69:L69"/>
    <mergeCell ref="C78:H78"/>
    <mergeCell ref="I78:J78"/>
    <mergeCell ref="K78:L78"/>
    <mergeCell ref="A55:A59"/>
    <mergeCell ref="B55:B59"/>
    <mergeCell ref="C55:C59"/>
    <mergeCell ref="D55:D59"/>
    <mergeCell ref="E55:G58"/>
    <mergeCell ref="H55:L58"/>
    <mergeCell ref="C47:D47"/>
    <mergeCell ref="C50:D50"/>
    <mergeCell ref="C51:D51"/>
    <mergeCell ref="C52:D52"/>
    <mergeCell ref="C53:D53"/>
    <mergeCell ref="A31:L31"/>
    <mergeCell ref="A32:L32"/>
    <mergeCell ref="A34:L34"/>
    <mergeCell ref="A36:L36"/>
    <mergeCell ref="A37:L37"/>
    <mergeCell ref="C42:L42"/>
    <mergeCell ref="A28:L28"/>
    <mergeCell ref="A29:L29"/>
    <mergeCell ref="A17:E17"/>
    <mergeCell ref="F17:L17"/>
    <mergeCell ref="A19:E19"/>
    <mergeCell ref="F19:L19"/>
    <mergeCell ref="A21:E21"/>
    <mergeCell ref="F21:L21"/>
    <mergeCell ref="C43:L43"/>
    <mergeCell ref="A11:E11"/>
    <mergeCell ref="F11:L11"/>
    <mergeCell ref="A13:E13"/>
    <mergeCell ref="F13:L13"/>
    <mergeCell ref="A15:E15"/>
    <mergeCell ref="F15:L15"/>
    <mergeCell ref="A23:E23"/>
    <mergeCell ref="F23:L23"/>
    <mergeCell ref="A25:E25"/>
    <mergeCell ref="F25:L25"/>
  </mergeCells>
  <pageMargins left="0.4" right="0.2" top="0.2" bottom="0.4" header="0.2" footer="0.2"/>
  <pageSetup paperSize="9" scale="49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5"/>
  <sheetViews>
    <sheetView workbookViewId="0"/>
  </sheetViews>
  <sheetFormatPr defaultRowHeight="12.75" x14ac:dyDescent="0.2"/>
  <sheetData>
    <row r="1" spans="1:28" x14ac:dyDescent="0.2">
      <c r="A1" t="s">
        <v>516</v>
      </c>
      <c r="B1" t="s">
        <v>518</v>
      </c>
      <c r="C1" t="s">
        <v>519</v>
      </c>
      <c r="D1" t="s">
        <v>520</v>
      </c>
      <c r="E1" t="s">
        <v>521</v>
      </c>
      <c r="F1" t="s">
        <v>522</v>
      </c>
      <c r="G1" t="s">
        <v>523</v>
      </c>
      <c r="H1" t="s">
        <v>524</v>
      </c>
      <c r="I1" t="s">
        <v>525</v>
      </c>
      <c r="J1" t="s">
        <v>526</v>
      </c>
      <c r="K1" t="s">
        <v>527</v>
      </c>
      <c r="L1" t="s">
        <v>528</v>
      </c>
      <c r="M1" t="s">
        <v>529</v>
      </c>
      <c r="N1" t="s">
        <v>530</v>
      </c>
      <c r="O1" t="s">
        <v>517</v>
      </c>
    </row>
    <row r="2" spans="1:28" x14ac:dyDescent="0.2">
      <c r="A2">
        <v>1</v>
      </c>
      <c r="B2">
        <v>0</v>
      </c>
      <c r="C2">
        <v>0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0</v>
      </c>
      <c r="K2">
        <v>1</v>
      </c>
      <c r="L2">
        <v>54816974</v>
      </c>
      <c r="M2">
        <v>0</v>
      </c>
      <c r="N2">
        <v>0</v>
      </c>
      <c r="O2">
        <v>0</v>
      </c>
    </row>
    <row r="4" spans="1:28" x14ac:dyDescent="0.2">
      <c r="A4" t="s">
        <v>488</v>
      </c>
      <c r="B4" t="s">
        <v>489</v>
      </c>
      <c r="C4" t="s">
        <v>490</v>
      </c>
      <c r="D4" t="s">
        <v>491</v>
      </c>
      <c r="E4" t="s">
        <v>492</v>
      </c>
      <c r="F4" t="s">
        <v>493</v>
      </c>
      <c r="G4" t="s">
        <v>494</v>
      </c>
      <c r="H4" t="s">
        <v>495</v>
      </c>
      <c r="I4" t="s">
        <v>496</v>
      </c>
      <c r="J4" t="s">
        <v>497</v>
      </c>
      <c r="K4" t="s">
        <v>498</v>
      </c>
      <c r="L4" t="s">
        <v>499</v>
      </c>
      <c r="M4" t="s">
        <v>500</v>
      </c>
      <c r="N4" t="s">
        <v>501</v>
      </c>
      <c r="O4" t="s">
        <v>502</v>
      </c>
      <c r="P4" t="s">
        <v>503</v>
      </c>
      <c r="Q4" t="s">
        <v>504</v>
      </c>
      <c r="R4" t="s">
        <v>505</v>
      </c>
      <c r="S4" t="s">
        <v>506</v>
      </c>
      <c r="T4" t="s">
        <v>507</v>
      </c>
      <c r="U4" t="s">
        <v>511</v>
      </c>
      <c r="V4" t="s">
        <v>512</v>
      </c>
      <c r="W4" t="s">
        <v>513</v>
      </c>
      <c r="X4" t="s">
        <v>514</v>
      </c>
      <c r="Y4" t="s">
        <v>515</v>
      </c>
      <c r="Z4" t="s">
        <v>508</v>
      </c>
      <c r="AA4" t="s">
        <v>509</v>
      </c>
      <c r="AB4" t="s">
        <v>510</v>
      </c>
    </row>
    <row r="6" spans="1:28" x14ac:dyDescent="0.2">
      <c r="A6" t="e">
        <f>#REF!</f>
        <v>#REF!</v>
      </c>
      <c r="B6">
        <v>20</v>
      </c>
      <c r="G6" t="e">
        <f>#REF!</f>
        <v>#REF!</v>
      </c>
    </row>
    <row r="7" spans="1:28" x14ac:dyDescent="0.2">
      <c r="A7" t="e">
        <f>#REF!</f>
        <v>#REF!</v>
      </c>
      <c r="B7">
        <v>26</v>
      </c>
      <c r="C7">
        <v>3</v>
      </c>
      <c r="D7" t="e">
        <f>#REF!</f>
        <v>#REF!</v>
      </c>
      <c r="E7" t="e">
        <f>#REF!</f>
        <v>#REF!</v>
      </c>
      <c r="F7" t="e">
        <f>#REF!</f>
        <v>#REF!</v>
      </c>
      <c r="G7" t="e">
        <f>#REF!</f>
        <v>#REF!</v>
      </c>
      <c r="H7" t="e">
        <f>#REF!</f>
        <v>#REF!</v>
      </c>
      <c r="I7" t="e">
        <f>#REF!</f>
        <v>#REF!</v>
      </c>
      <c r="J7">
        <v>1</v>
      </c>
      <c r="K7" t="e">
        <f>#REF!</f>
        <v>#REF!</v>
      </c>
      <c r="M7" t="e">
        <f>ROUND(K7*I7, 2)</f>
        <v>#REF!</v>
      </c>
      <c r="N7" t="e">
        <f>#REF!*IF(#REF!&lt;&gt; 0,#REF!, 1)</f>
        <v>#REF!</v>
      </c>
      <c r="O7" t="e">
        <f>ROUND(N7*I7, 2)</f>
        <v>#REF!</v>
      </c>
      <c r="P7" t="e">
        <f>#REF!</f>
        <v>#REF!</v>
      </c>
      <c r="R7" t="e">
        <f>ROUND(P7*I7, 2)</f>
        <v>#REF!</v>
      </c>
      <c r="S7" t="e">
        <f>#REF!*IF(#REF!&lt;&gt; 0,#REF!, 1)</f>
        <v>#REF!</v>
      </c>
      <c r="T7" t="e">
        <f>ROUND(S7*I7, 2)</f>
        <v>#REF!</v>
      </c>
      <c r="U7">
        <v>3</v>
      </c>
      <c r="Z7" t="e">
        <f>#REF!</f>
        <v>#REF!</v>
      </c>
      <c r="AA7">
        <v>386693524</v>
      </c>
      <c r="AB7">
        <v>-49568643</v>
      </c>
    </row>
    <row r="8" spans="1:28" x14ac:dyDescent="0.2">
      <c r="A8">
        <v>20</v>
      </c>
      <c r="B8">
        <v>7</v>
      </c>
      <c r="C8">
        <v>3</v>
      </c>
      <c r="D8">
        <v>0</v>
      </c>
      <c r="E8" t="e">
        <f>#REF!</f>
        <v>#REF!</v>
      </c>
      <c r="F8" t="e">
        <f>#REF!</f>
        <v>#REF!</v>
      </c>
      <c r="G8" t="e">
        <f>#REF!</f>
        <v>#REF!</v>
      </c>
      <c r="H8" t="e">
        <f>#REF!</f>
        <v>#REF!</v>
      </c>
      <c r="I8" t="e">
        <f>#REF!*#REF!</f>
        <v>#REF!</v>
      </c>
      <c r="J8" t="e">
        <f>#REF!</f>
        <v>#REF!</v>
      </c>
      <c r="K8" t="e">
        <f>#REF!</f>
        <v>#REF!</v>
      </c>
      <c r="M8" t="e">
        <f>ROUND(I8*K8, 2)</f>
        <v>#REF!</v>
      </c>
      <c r="N8" t="e">
        <f>#REF!</f>
        <v>#REF!</v>
      </c>
      <c r="O8" t="e">
        <f>ROUND(I8*N8, 2)</f>
        <v>#REF!</v>
      </c>
      <c r="P8" t="e">
        <f>#REF!</f>
        <v>#REF!</v>
      </c>
      <c r="R8" t="e">
        <f>ROUND(I8*P8, 2)</f>
        <v>#REF!</v>
      </c>
      <c r="S8" t="e">
        <f>#REF!</f>
        <v>#REF!</v>
      </c>
      <c r="T8" t="e">
        <f>ROUND(I8*S8, 2)</f>
        <v>#REF!</v>
      </c>
      <c r="U8">
        <v>3</v>
      </c>
      <c r="Z8" t="e">
        <f>#REF!</f>
        <v>#REF!</v>
      </c>
      <c r="AA8">
        <v>-627988545</v>
      </c>
      <c r="AB8">
        <v>665023508</v>
      </c>
    </row>
    <row r="9" spans="1:28" x14ac:dyDescent="0.2">
      <c r="A9">
        <v>20</v>
      </c>
      <c r="B9">
        <v>6</v>
      </c>
      <c r="C9">
        <v>3</v>
      </c>
      <c r="D9">
        <v>0</v>
      </c>
      <c r="E9" t="e">
        <f>#REF!</f>
        <v>#REF!</v>
      </c>
      <c r="F9" t="e">
        <f>#REF!</f>
        <v>#REF!</v>
      </c>
      <c r="G9" t="e">
        <f>#REF!</f>
        <v>#REF!</v>
      </c>
      <c r="H9" t="e">
        <f>#REF!</f>
        <v>#REF!</v>
      </c>
      <c r="I9" t="e">
        <f>#REF!*#REF!</f>
        <v>#REF!</v>
      </c>
      <c r="J9" t="e">
        <f>#REF!</f>
        <v>#REF!</v>
      </c>
      <c r="K9" t="e">
        <f>#REF!</f>
        <v>#REF!</v>
      </c>
      <c r="M9" t="e">
        <f>ROUND(I9*K9, 2)</f>
        <v>#REF!</v>
      </c>
      <c r="N9" t="e">
        <f>#REF!</f>
        <v>#REF!</v>
      </c>
      <c r="O9" t="e">
        <f>ROUND(I9*N9, 2)</f>
        <v>#REF!</v>
      </c>
      <c r="P9" t="e">
        <f>#REF!</f>
        <v>#REF!</v>
      </c>
      <c r="R9" t="e">
        <f>ROUND(I9*P9, 2)</f>
        <v>#REF!</v>
      </c>
      <c r="S9" t="e">
        <f>#REF!</f>
        <v>#REF!</v>
      </c>
      <c r="T9" t="e">
        <f>ROUND(I9*S9, 2)</f>
        <v>#REF!</v>
      </c>
      <c r="U9">
        <v>3</v>
      </c>
      <c r="Z9" t="e">
        <f>#REF!</f>
        <v>#REF!</v>
      </c>
      <c r="AA9">
        <v>1903445351</v>
      </c>
      <c r="AB9">
        <v>1563537580</v>
      </c>
    </row>
    <row r="10" spans="1:28" x14ac:dyDescent="0.2">
      <c r="A10">
        <v>20</v>
      </c>
      <c r="B10">
        <v>5</v>
      </c>
      <c r="C10">
        <v>3</v>
      </c>
      <c r="D10">
        <v>0</v>
      </c>
      <c r="E10" t="e">
        <f>#REF!</f>
        <v>#REF!</v>
      </c>
      <c r="F10" t="e">
        <f>#REF!</f>
        <v>#REF!</v>
      </c>
      <c r="G10" t="e">
        <f>#REF!</f>
        <v>#REF!</v>
      </c>
      <c r="H10" t="e">
        <f>#REF!</f>
        <v>#REF!</v>
      </c>
      <c r="I10" t="e">
        <f>#REF!*#REF!</f>
        <v>#REF!</v>
      </c>
      <c r="J10" t="e">
        <f>#REF!</f>
        <v>#REF!</v>
      </c>
      <c r="K10" t="e">
        <f>#REF!</f>
        <v>#REF!</v>
      </c>
      <c r="M10" t="e">
        <f>ROUND(I10*K10, 2)</f>
        <v>#REF!</v>
      </c>
      <c r="N10" t="e">
        <f>#REF!</f>
        <v>#REF!</v>
      </c>
      <c r="O10" t="e">
        <f>ROUND(I10*N10, 2)</f>
        <v>#REF!</v>
      </c>
      <c r="P10" t="e">
        <f>#REF!</f>
        <v>#REF!</v>
      </c>
      <c r="R10" t="e">
        <f>ROUND(I10*P10, 2)</f>
        <v>#REF!</v>
      </c>
      <c r="S10" t="e">
        <f>#REF!</f>
        <v>#REF!</v>
      </c>
      <c r="T10" t="e">
        <f>ROUND(I10*S10, 2)</f>
        <v>#REF!</v>
      </c>
      <c r="U10">
        <v>3</v>
      </c>
      <c r="Z10" t="e">
        <f>#REF!</f>
        <v>#REF!</v>
      </c>
      <c r="AA10">
        <v>759149349</v>
      </c>
      <c r="AB10">
        <v>1102711768</v>
      </c>
    </row>
    <row r="11" spans="1:28" x14ac:dyDescent="0.2">
      <c r="A11" t="e">
        <f>#REF!</f>
        <v>#REF!</v>
      </c>
      <c r="B11">
        <v>29</v>
      </c>
      <c r="C11">
        <v>3</v>
      </c>
      <c r="D11" t="e">
        <f>#REF!</f>
        <v>#REF!</v>
      </c>
      <c r="E11" t="e">
        <f>#REF!</f>
        <v>#REF!</v>
      </c>
      <c r="F11" t="e">
        <f>#REF!</f>
        <v>#REF!</v>
      </c>
      <c r="G11" t="e">
        <f>#REF!</f>
        <v>#REF!</v>
      </c>
      <c r="H11" t="e">
        <f>#REF!</f>
        <v>#REF!</v>
      </c>
      <c r="I11" t="e">
        <f>#REF!</f>
        <v>#REF!</v>
      </c>
      <c r="J11">
        <v>1</v>
      </c>
      <c r="K11" t="e">
        <f>ROUND(#REF!/IF(#REF!&lt;&gt; 0,#REF!, 1),2)</f>
        <v>#REF!</v>
      </c>
      <c r="M11" t="e">
        <f>ROUND(#REF!/IF(#REF!&lt;&gt; 0,#REF!, 1),2)</f>
        <v>#REF!</v>
      </c>
      <c r="N11" t="e">
        <f>#REF!</f>
        <v>#REF!</v>
      </c>
      <c r="O11" t="e">
        <f>#REF!</f>
        <v>#REF!</v>
      </c>
      <c r="P11" t="e">
        <f>#REF!</f>
        <v>#REF!</v>
      </c>
      <c r="R11" t="e">
        <f>ROUND(P11*I11, 2)</f>
        <v>#REF!</v>
      </c>
      <c r="S11" t="e">
        <f>#REF!*IF(#REF!&lt;&gt; 0,#REF!, 1)</f>
        <v>#REF!</v>
      </c>
      <c r="T11" t="e">
        <f>ROUND(S11*I11, 2)</f>
        <v>#REF!</v>
      </c>
      <c r="U11">
        <v>3</v>
      </c>
      <c r="Z11" t="e">
        <f>#REF!</f>
        <v>#REF!</v>
      </c>
      <c r="AA11">
        <v>-1140433127</v>
      </c>
      <c r="AB11">
        <v>-1140433127</v>
      </c>
    </row>
    <row r="12" spans="1:28" x14ac:dyDescent="0.2">
      <c r="A12" t="e">
        <f>#REF!</f>
        <v>#REF!</v>
      </c>
      <c r="B12">
        <v>30</v>
      </c>
      <c r="C12">
        <v>3</v>
      </c>
      <c r="D12" t="e">
        <f>#REF!</f>
        <v>#REF!</v>
      </c>
      <c r="E12" t="e">
        <f>#REF!</f>
        <v>#REF!</v>
      </c>
      <c r="F12" t="e">
        <f>#REF!</f>
        <v>#REF!</v>
      </c>
      <c r="G12" t="e">
        <f>#REF!</f>
        <v>#REF!</v>
      </c>
      <c r="H12" t="e">
        <f>#REF!</f>
        <v>#REF!</v>
      </c>
      <c r="I12" t="e">
        <f>#REF!</f>
        <v>#REF!</v>
      </c>
      <c r="J12">
        <v>1</v>
      </c>
      <c r="K12" t="e">
        <f>ROUND(#REF!/IF(#REF!&lt;&gt; 0,#REF!, 1),2)</f>
        <v>#REF!</v>
      </c>
      <c r="M12" t="e">
        <f>ROUND(#REF!/IF(#REF!&lt;&gt; 0,#REF!, 1),2)</f>
        <v>#REF!</v>
      </c>
      <c r="N12" t="e">
        <f>#REF!</f>
        <v>#REF!</v>
      </c>
      <c r="O12" t="e">
        <f>#REF!</f>
        <v>#REF!</v>
      </c>
      <c r="P12" t="e">
        <f>#REF!</f>
        <v>#REF!</v>
      </c>
      <c r="R12" t="e">
        <f>ROUND(P12*I12, 2)</f>
        <v>#REF!</v>
      </c>
      <c r="S12" t="e">
        <f>#REF!*IF(#REF!&lt;&gt; 0,#REF!, 1)</f>
        <v>#REF!</v>
      </c>
      <c r="T12" t="e">
        <f>ROUND(S12*I12, 2)</f>
        <v>#REF!</v>
      </c>
      <c r="U12">
        <v>3</v>
      </c>
      <c r="Z12" t="e">
        <f>#REF!</f>
        <v>#REF!</v>
      </c>
      <c r="AA12">
        <v>1712316824</v>
      </c>
      <c r="AB12">
        <v>1712316824</v>
      </c>
    </row>
    <row r="13" spans="1:28" x14ac:dyDescent="0.2">
      <c r="A13">
        <v>20</v>
      </c>
      <c r="B13">
        <v>15</v>
      </c>
      <c r="C13">
        <v>3</v>
      </c>
      <c r="D13">
        <v>0</v>
      </c>
      <c r="E13" t="e">
        <f>#REF!</f>
        <v>#REF!</v>
      </c>
      <c r="F13" t="e">
        <f>#REF!</f>
        <v>#REF!</v>
      </c>
      <c r="G13" t="e">
        <f>#REF!</f>
        <v>#REF!</v>
      </c>
      <c r="H13" t="e">
        <f>#REF!</f>
        <v>#REF!</v>
      </c>
      <c r="I13" t="e">
        <f>#REF!*#REF!</f>
        <v>#REF!</v>
      </c>
      <c r="J13" t="e">
        <f>#REF!</f>
        <v>#REF!</v>
      </c>
      <c r="K13" t="e">
        <f>#REF!</f>
        <v>#REF!</v>
      </c>
      <c r="M13" t="e">
        <f t="shared" ref="M13:M19" si="0">ROUND(I13*K13, 2)</f>
        <v>#REF!</v>
      </c>
      <c r="N13" t="e">
        <f>#REF!</f>
        <v>#REF!</v>
      </c>
      <c r="O13" t="e">
        <f t="shared" ref="O13:O19" si="1">ROUND(I13*N13, 2)</f>
        <v>#REF!</v>
      </c>
      <c r="P13" t="e">
        <f>#REF!</f>
        <v>#REF!</v>
      </c>
      <c r="R13" t="e">
        <f t="shared" ref="R13:R19" si="2">ROUND(I13*P13, 2)</f>
        <v>#REF!</v>
      </c>
      <c r="S13" t="e">
        <f>#REF!</f>
        <v>#REF!</v>
      </c>
      <c r="T13" t="e">
        <f t="shared" ref="T13:T19" si="3">ROUND(I13*S13, 2)</f>
        <v>#REF!</v>
      </c>
      <c r="U13">
        <v>3</v>
      </c>
      <c r="Z13" t="e">
        <f>#REF!</f>
        <v>#REF!</v>
      </c>
      <c r="AA13">
        <v>-2139415477</v>
      </c>
      <c r="AB13">
        <v>1566369176</v>
      </c>
    </row>
    <row r="14" spans="1:28" x14ac:dyDescent="0.2">
      <c r="A14">
        <v>20</v>
      </c>
      <c r="B14">
        <v>24</v>
      </c>
      <c r="C14">
        <v>3</v>
      </c>
      <c r="D14">
        <v>0</v>
      </c>
      <c r="E14" t="e">
        <f>#REF!</f>
        <v>#REF!</v>
      </c>
      <c r="F14" t="e">
        <f>#REF!</f>
        <v>#REF!</v>
      </c>
      <c r="G14" t="e">
        <f>#REF!</f>
        <v>#REF!</v>
      </c>
      <c r="H14" t="e">
        <f>#REF!</f>
        <v>#REF!</v>
      </c>
      <c r="I14" t="e">
        <f>#REF!*#REF!</f>
        <v>#REF!</v>
      </c>
      <c r="J14" t="e">
        <f>#REF!</f>
        <v>#REF!</v>
      </c>
      <c r="K14" t="e">
        <f>#REF!</f>
        <v>#REF!</v>
      </c>
      <c r="M14" t="e">
        <f t="shared" si="0"/>
        <v>#REF!</v>
      </c>
      <c r="N14" t="e">
        <f>#REF!</f>
        <v>#REF!</v>
      </c>
      <c r="O14" t="e">
        <f t="shared" si="1"/>
        <v>#REF!</v>
      </c>
      <c r="P14" t="e">
        <f>#REF!</f>
        <v>#REF!</v>
      </c>
      <c r="R14" t="e">
        <f t="shared" si="2"/>
        <v>#REF!</v>
      </c>
      <c r="S14" t="e">
        <f>#REF!</f>
        <v>#REF!</v>
      </c>
      <c r="T14" t="e">
        <f t="shared" si="3"/>
        <v>#REF!</v>
      </c>
      <c r="U14">
        <v>3</v>
      </c>
      <c r="Z14" t="e">
        <f>#REF!</f>
        <v>#REF!</v>
      </c>
      <c r="AA14">
        <v>2056704152</v>
      </c>
      <c r="AB14">
        <v>1149044972</v>
      </c>
    </row>
    <row r="15" spans="1:28" x14ac:dyDescent="0.2">
      <c r="A15">
        <v>20</v>
      </c>
      <c r="B15">
        <v>23</v>
      </c>
      <c r="C15">
        <v>3</v>
      </c>
      <c r="D15">
        <v>0</v>
      </c>
      <c r="E15" t="e">
        <f>#REF!</f>
        <v>#REF!</v>
      </c>
      <c r="F15" t="e">
        <f>#REF!</f>
        <v>#REF!</v>
      </c>
      <c r="G15" t="e">
        <f>#REF!</f>
        <v>#REF!</v>
      </c>
      <c r="H15" t="e">
        <f>#REF!</f>
        <v>#REF!</v>
      </c>
      <c r="I15" t="e">
        <f>#REF!*#REF!</f>
        <v>#REF!</v>
      </c>
      <c r="J15" t="e">
        <f>#REF!</f>
        <v>#REF!</v>
      </c>
      <c r="K15" t="e">
        <f>#REF!</f>
        <v>#REF!</v>
      </c>
      <c r="M15" t="e">
        <f t="shared" si="0"/>
        <v>#REF!</v>
      </c>
      <c r="N15" t="e">
        <f>#REF!</f>
        <v>#REF!</v>
      </c>
      <c r="O15" t="e">
        <f t="shared" si="1"/>
        <v>#REF!</v>
      </c>
      <c r="P15" t="e">
        <f>#REF!</f>
        <v>#REF!</v>
      </c>
      <c r="R15" t="e">
        <f t="shared" si="2"/>
        <v>#REF!</v>
      </c>
      <c r="S15" t="e">
        <f>#REF!</f>
        <v>#REF!</v>
      </c>
      <c r="T15" t="e">
        <f t="shared" si="3"/>
        <v>#REF!</v>
      </c>
      <c r="U15">
        <v>3</v>
      </c>
      <c r="Z15" t="e">
        <f>#REF!</f>
        <v>#REF!</v>
      </c>
      <c r="AA15">
        <v>-87450924</v>
      </c>
      <c r="AB15">
        <v>-753838313</v>
      </c>
    </row>
    <row r="16" spans="1:28" x14ac:dyDescent="0.2">
      <c r="A16">
        <v>20</v>
      </c>
      <c r="B16">
        <v>22</v>
      </c>
      <c r="C16">
        <v>3</v>
      </c>
      <c r="D16">
        <v>0</v>
      </c>
      <c r="E16" t="e">
        <f>#REF!</f>
        <v>#REF!</v>
      </c>
      <c r="F16" t="e">
        <f>#REF!</f>
        <v>#REF!</v>
      </c>
      <c r="G16" t="e">
        <f>#REF!</f>
        <v>#REF!</v>
      </c>
      <c r="H16" t="e">
        <f>#REF!</f>
        <v>#REF!</v>
      </c>
      <c r="I16" t="e">
        <f>#REF!*#REF!</f>
        <v>#REF!</v>
      </c>
      <c r="J16" t="e">
        <f>#REF!</f>
        <v>#REF!</v>
      </c>
      <c r="K16" t="e">
        <f>#REF!</f>
        <v>#REF!</v>
      </c>
      <c r="M16" t="e">
        <f t="shared" si="0"/>
        <v>#REF!</v>
      </c>
      <c r="N16" t="e">
        <f>#REF!</f>
        <v>#REF!</v>
      </c>
      <c r="O16" t="e">
        <f t="shared" si="1"/>
        <v>#REF!</v>
      </c>
      <c r="P16" t="e">
        <f>#REF!</f>
        <v>#REF!</v>
      </c>
      <c r="R16" t="e">
        <f t="shared" si="2"/>
        <v>#REF!</v>
      </c>
      <c r="S16" t="e">
        <f>#REF!</f>
        <v>#REF!</v>
      </c>
      <c r="T16" t="e">
        <f t="shared" si="3"/>
        <v>#REF!</v>
      </c>
      <c r="U16">
        <v>3</v>
      </c>
      <c r="Z16" t="e">
        <f>#REF!</f>
        <v>#REF!</v>
      </c>
      <c r="AA16">
        <v>604520065</v>
      </c>
      <c r="AB16">
        <v>-1438873012</v>
      </c>
    </row>
    <row r="17" spans="1:28" x14ac:dyDescent="0.2">
      <c r="A17">
        <v>20</v>
      </c>
      <c r="B17">
        <v>21</v>
      </c>
      <c r="C17">
        <v>3</v>
      </c>
      <c r="D17">
        <v>0</v>
      </c>
      <c r="E17" t="e">
        <f>#REF!</f>
        <v>#REF!</v>
      </c>
      <c r="F17" t="e">
        <f>#REF!</f>
        <v>#REF!</v>
      </c>
      <c r="G17" t="e">
        <f>#REF!</f>
        <v>#REF!</v>
      </c>
      <c r="H17" t="e">
        <f>#REF!</f>
        <v>#REF!</v>
      </c>
      <c r="I17" t="e">
        <f>#REF!*#REF!</f>
        <v>#REF!</v>
      </c>
      <c r="J17" t="e">
        <f>#REF!</f>
        <v>#REF!</v>
      </c>
      <c r="K17" t="e">
        <f>#REF!</f>
        <v>#REF!</v>
      </c>
      <c r="M17" t="e">
        <f t="shared" si="0"/>
        <v>#REF!</v>
      </c>
      <c r="N17" t="e">
        <f>#REF!</f>
        <v>#REF!</v>
      </c>
      <c r="O17" t="e">
        <f t="shared" si="1"/>
        <v>#REF!</v>
      </c>
      <c r="P17" t="e">
        <f>#REF!</f>
        <v>#REF!</v>
      </c>
      <c r="R17" t="e">
        <f t="shared" si="2"/>
        <v>#REF!</v>
      </c>
      <c r="S17" t="e">
        <f>#REF!</f>
        <v>#REF!</v>
      </c>
      <c r="T17" t="e">
        <f t="shared" si="3"/>
        <v>#REF!</v>
      </c>
      <c r="U17">
        <v>3</v>
      </c>
      <c r="Z17" t="e">
        <f>#REF!</f>
        <v>#REF!</v>
      </c>
      <c r="AA17">
        <v>-1470818485</v>
      </c>
      <c r="AB17">
        <v>108328780</v>
      </c>
    </row>
    <row r="18" spans="1:28" x14ac:dyDescent="0.2">
      <c r="A18">
        <v>20</v>
      </c>
      <c r="B18">
        <v>20</v>
      </c>
      <c r="C18">
        <v>3</v>
      </c>
      <c r="D18">
        <v>0</v>
      </c>
      <c r="E18" t="e">
        <f>#REF!</f>
        <v>#REF!</v>
      </c>
      <c r="F18" t="e">
        <f>#REF!</f>
        <v>#REF!</v>
      </c>
      <c r="G18" t="e">
        <f>#REF!</f>
        <v>#REF!</v>
      </c>
      <c r="H18" t="e">
        <f>#REF!</f>
        <v>#REF!</v>
      </c>
      <c r="I18" t="e">
        <f>#REF!*#REF!</f>
        <v>#REF!</v>
      </c>
      <c r="J18" t="e">
        <f>#REF!</f>
        <v>#REF!</v>
      </c>
      <c r="K18" t="e">
        <f>#REF!</f>
        <v>#REF!</v>
      </c>
      <c r="M18" t="e">
        <f t="shared" si="0"/>
        <v>#REF!</v>
      </c>
      <c r="N18" t="e">
        <f>#REF!</f>
        <v>#REF!</v>
      </c>
      <c r="O18" t="e">
        <f t="shared" si="1"/>
        <v>#REF!</v>
      </c>
      <c r="P18" t="e">
        <f>#REF!</f>
        <v>#REF!</v>
      </c>
      <c r="R18" t="e">
        <f t="shared" si="2"/>
        <v>#REF!</v>
      </c>
      <c r="S18" t="e">
        <f>#REF!</f>
        <v>#REF!</v>
      </c>
      <c r="T18" t="e">
        <f t="shared" si="3"/>
        <v>#REF!</v>
      </c>
      <c r="U18">
        <v>3</v>
      </c>
      <c r="Z18" t="e">
        <f>#REF!</f>
        <v>#REF!</v>
      </c>
      <c r="AA18">
        <v>-1448756256</v>
      </c>
      <c r="AB18">
        <v>-1779207604</v>
      </c>
    </row>
    <row r="19" spans="1:28" x14ac:dyDescent="0.2">
      <c r="A19">
        <v>20</v>
      </c>
      <c r="B19">
        <v>19</v>
      </c>
      <c r="C19">
        <v>3</v>
      </c>
      <c r="D19">
        <v>0</v>
      </c>
      <c r="E19" t="e">
        <f>#REF!</f>
        <v>#REF!</v>
      </c>
      <c r="F19" t="e">
        <f>#REF!</f>
        <v>#REF!</v>
      </c>
      <c r="G19" t="e">
        <f>#REF!</f>
        <v>#REF!</v>
      </c>
      <c r="H19" t="e">
        <f>#REF!</f>
        <v>#REF!</v>
      </c>
      <c r="I19" t="e">
        <f>#REF!*#REF!</f>
        <v>#REF!</v>
      </c>
      <c r="J19" t="e">
        <f>#REF!</f>
        <v>#REF!</v>
      </c>
      <c r="K19" t="e">
        <f>#REF!</f>
        <v>#REF!</v>
      </c>
      <c r="M19" t="e">
        <f t="shared" si="0"/>
        <v>#REF!</v>
      </c>
      <c r="N19" t="e">
        <f>#REF!</f>
        <v>#REF!</v>
      </c>
      <c r="O19" t="e">
        <f t="shared" si="1"/>
        <v>#REF!</v>
      </c>
      <c r="P19" t="e">
        <f>#REF!</f>
        <v>#REF!</v>
      </c>
      <c r="R19" t="e">
        <f t="shared" si="2"/>
        <v>#REF!</v>
      </c>
      <c r="S19" t="e">
        <f>#REF!</f>
        <v>#REF!</v>
      </c>
      <c r="T19" t="e">
        <f t="shared" si="3"/>
        <v>#REF!</v>
      </c>
      <c r="U19">
        <v>3</v>
      </c>
      <c r="Z19" t="e">
        <f>#REF!</f>
        <v>#REF!</v>
      </c>
      <c r="AA19">
        <v>2059668560</v>
      </c>
      <c r="AB19">
        <v>2071136355</v>
      </c>
    </row>
    <row r="20" spans="1:28" x14ac:dyDescent="0.2">
      <c r="A20" t="e">
        <f>#REF!</f>
        <v>#REF!</v>
      </c>
      <c r="B20">
        <v>33</v>
      </c>
      <c r="C20">
        <v>3</v>
      </c>
      <c r="D20" t="e">
        <f>#REF!</f>
        <v>#REF!</v>
      </c>
      <c r="E20" t="e">
        <f>#REF!</f>
        <v>#REF!</v>
      </c>
      <c r="F20" t="e">
        <f>#REF!</f>
        <v>#REF!</v>
      </c>
      <c r="G20" t="e">
        <f>#REF!</f>
        <v>#REF!</v>
      </c>
      <c r="H20" t="e">
        <f>#REF!</f>
        <v>#REF!</v>
      </c>
      <c r="I20" t="e">
        <f>#REF!</f>
        <v>#REF!</v>
      </c>
      <c r="J20">
        <v>1</v>
      </c>
      <c r="K20" t="e">
        <f>#REF!</f>
        <v>#REF!</v>
      </c>
      <c r="M20" t="e">
        <f>ROUND(K20*I20, 2)</f>
        <v>#REF!</v>
      </c>
      <c r="N20" t="e">
        <f>#REF!*IF(#REF!&lt;&gt; 0,#REF!, 1)</f>
        <v>#REF!</v>
      </c>
      <c r="O20" t="e">
        <f>ROUND(N20*I20, 2)</f>
        <v>#REF!</v>
      </c>
      <c r="P20" t="e">
        <f>#REF!</f>
        <v>#REF!</v>
      </c>
      <c r="R20" t="e">
        <f>ROUND(P20*I20, 2)</f>
        <v>#REF!</v>
      </c>
      <c r="S20" t="e">
        <f>#REF!*IF(#REF!&lt;&gt; 0,#REF!, 1)</f>
        <v>#REF!</v>
      </c>
      <c r="T20" t="e">
        <f>ROUND(S20*I20, 2)</f>
        <v>#REF!</v>
      </c>
      <c r="U20">
        <v>3</v>
      </c>
      <c r="Z20" t="e">
        <f>#REF!</f>
        <v>#REF!</v>
      </c>
      <c r="AA20">
        <v>-87450924</v>
      </c>
      <c r="AB20">
        <v>-679308995</v>
      </c>
    </row>
    <row r="21" spans="1:28" x14ac:dyDescent="0.2">
      <c r="A21" t="e">
        <f>#REF!</f>
        <v>#REF!</v>
      </c>
      <c r="B21">
        <v>34</v>
      </c>
      <c r="C21">
        <v>3</v>
      </c>
      <c r="D21" t="e">
        <f>#REF!</f>
        <v>#REF!</v>
      </c>
      <c r="E21" t="e">
        <f>#REF!</f>
        <v>#REF!</v>
      </c>
      <c r="F21" t="e">
        <f>#REF!</f>
        <v>#REF!</v>
      </c>
      <c r="G21" t="e">
        <f>#REF!</f>
        <v>#REF!</v>
      </c>
      <c r="H21" t="e">
        <f>#REF!</f>
        <v>#REF!</v>
      </c>
      <c r="I21" t="e">
        <f>#REF!</f>
        <v>#REF!</v>
      </c>
      <c r="J21">
        <v>1</v>
      </c>
      <c r="K21" t="e">
        <f>#REF!</f>
        <v>#REF!</v>
      </c>
      <c r="M21" t="e">
        <f>ROUND(K21*I21, 2)</f>
        <v>#REF!</v>
      </c>
      <c r="N21" t="e">
        <f>#REF!*IF(#REF!&lt;&gt; 0,#REF!, 1)</f>
        <v>#REF!</v>
      </c>
      <c r="O21" t="e">
        <f>ROUND(N21*I21, 2)</f>
        <v>#REF!</v>
      </c>
      <c r="P21" t="e">
        <f>#REF!</f>
        <v>#REF!</v>
      </c>
      <c r="R21" t="e">
        <f>ROUND(P21*I21, 2)</f>
        <v>#REF!</v>
      </c>
      <c r="S21" t="e">
        <f>#REF!*IF(#REF!&lt;&gt; 0,#REF!, 1)</f>
        <v>#REF!</v>
      </c>
      <c r="T21" t="e">
        <f>ROUND(S21*I21, 2)</f>
        <v>#REF!</v>
      </c>
      <c r="U21">
        <v>3</v>
      </c>
      <c r="Z21" t="e">
        <f>#REF!</f>
        <v>#REF!</v>
      </c>
      <c r="AA21">
        <v>-2000587997</v>
      </c>
      <c r="AB21">
        <v>-1720592651</v>
      </c>
    </row>
    <row r="22" spans="1:28" x14ac:dyDescent="0.2">
      <c r="A22">
        <v>20</v>
      </c>
      <c r="B22">
        <v>33</v>
      </c>
      <c r="C22">
        <v>3</v>
      </c>
      <c r="D22">
        <v>0</v>
      </c>
      <c r="E22" t="e">
        <f>#REF!</f>
        <v>#REF!</v>
      </c>
      <c r="F22" t="e">
        <f>#REF!</f>
        <v>#REF!</v>
      </c>
      <c r="G22" t="e">
        <f>#REF!</f>
        <v>#REF!</v>
      </c>
      <c r="H22" t="e">
        <f>#REF!</f>
        <v>#REF!</v>
      </c>
      <c r="I22" t="e">
        <f>#REF!*#REF!</f>
        <v>#REF!</v>
      </c>
      <c r="J22" t="e">
        <f>#REF!</f>
        <v>#REF!</v>
      </c>
      <c r="K22" t="e">
        <f>#REF!</f>
        <v>#REF!</v>
      </c>
      <c r="M22" t="e">
        <f t="shared" ref="M22:M27" si="4">ROUND(I22*K22, 2)</f>
        <v>#REF!</v>
      </c>
      <c r="N22" t="e">
        <f>#REF!</f>
        <v>#REF!</v>
      </c>
      <c r="O22" t="e">
        <f t="shared" ref="O22:O27" si="5">ROUND(I22*N22, 2)</f>
        <v>#REF!</v>
      </c>
      <c r="P22" t="e">
        <f>#REF!</f>
        <v>#REF!</v>
      </c>
      <c r="R22" t="e">
        <f t="shared" ref="R22:R27" si="6">ROUND(I22*P22, 2)</f>
        <v>#REF!</v>
      </c>
      <c r="S22" t="e">
        <f>#REF!</f>
        <v>#REF!</v>
      </c>
      <c r="T22" t="e">
        <f t="shared" ref="T22:T27" si="7">ROUND(I22*S22, 2)</f>
        <v>#REF!</v>
      </c>
      <c r="U22">
        <v>3</v>
      </c>
      <c r="Z22" t="e">
        <f>#REF!</f>
        <v>#REF!</v>
      </c>
      <c r="AA22">
        <v>2056704152</v>
      </c>
      <c r="AB22">
        <v>1149044972</v>
      </c>
    </row>
    <row r="23" spans="1:28" x14ac:dyDescent="0.2">
      <c r="A23">
        <v>20</v>
      </c>
      <c r="B23">
        <v>32</v>
      </c>
      <c r="C23">
        <v>3</v>
      </c>
      <c r="D23">
        <v>0</v>
      </c>
      <c r="E23" t="e">
        <f>#REF!</f>
        <v>#REF!</v>
      </c>
      <c r="F23" t="e">
        <f>#REF!</f>
        <v>#REF!</v>
      </c>
      <c r="G23" t="e">
        <f>#REF!</f>
        <v>#REF!</v>
      </c>
      <c r="H23" t="e">
        <f>#REF!</f>
        <v>#REF!</v>
      </c>
      <c r="I23" t="e">
        <f>#REF!*#REF!</f>
        <v>#REF!</v>
      </c>
      <c r="J23" t="e">
        <f>#REF!</f>
        <v>#REF!</v>
      </c>
      <c r="K23" t="e">
        <f>#REF!</f>
        <v>#REF!</v>
      </c>
      <c r="M23" t="e">
        <f t="shared" si="4"/>
        <v>#REF!</v>
      </c>
      <c r="N23" t="e">
        <f>#REF!</f>
        <v>#REF!</v>
      </c>
      <c r="O23" t="e">
        <f t="shared" si="5"/>
        <v>#REF!</v>
      </c>
      <c r="P23" t="e">
        <f>#REF!</f>
        <v>#REF!</v>
      </c>
      <c r="R23" t="e">
        <f t="shared" si="6"/>
        <v>#REF!</v>
      </c>
      <c r="S23" t="e">
        <f>#REF!</f>
        <v>#REF!</v>
      </c>
      <c r="T23" t="e">
        <f t="shared" si="7"/>
        <v>#REF!</v>
      </c>
      <c r="U23">
        <v>3</v>
      </c>
      <c r="Z23" t="e">
        <f>#REF!</f>
        <v>#REF!</v>
      </c>
      <c r="AA23">
        <v>-87450924</v>
      </c>
      <c r="AB23">
        <v>-753838313</v>
      </c>
    </row>
    <row r="24" spans="1:28" x14ac:dyDescent="0.2">
      <c r="A24">
        <v>20</v>
      </c>
      <c r="B24">
        <v>31</v>
      </c>
      <c r="C24">
        <v>3</v>
      </c>
      <c r="D24">
        <v>0</v>
      </c>
      <c r="E24" t="e">
        <f>#REF!</f>
        <v>#REF!</v>
      </c>
      <c r="F24" t="e">
        <f>#REF!</f>
        <v>#REF!</v>
      </c>
      <c r="G24" t="e">
        <f>#REF!</f>
        <v>#REF!</v>
      </c>
      <c r="H24" t="e">
        <f>#REF!</f>
        <v>#REF!</v>
      </c>
      <c r="I24" t="e">
        <f>#REF!*#REF!</f>
        <v>#REF!</v>
      </c>
      <c r="J24" t="e">
        <f>#REF!</f>
        <v>#REF!</v>
      </c>
      <c r="K24" t="e">
        <f>#REF!</f>
        <v>#REF!</v>
      </c>
      <c r="M24" t="e">
        <f t="shared" si="4"/>
        <v>#REF!</v>
      </c>
      <c r="N24" t="e">
        <f>#REF!</f>
        <v>#REF!</v>
      </c>
      <c r="O24" t="e">
        <f t="shared" si="5"/>
        <v>#REF!</v>
      </c>
      <c r="P24" t="e">
        <f>#REF!</f>
        <v>#REF!</v>
      </c>
      <c r="R24" t="e">
        <f t="shared" si="6"/>
        <v>#REF!</v>
      </c>
      <c r="S24" t="e">
        <f>#REF!</f>
        <v>#REF!</v>
      </c>
      <c r="T24" t="e">
        <f t="shared" si="7"/>
        <v>#REF!</v>
      </c>
      <c r="U24">
        <v>3</v>
      </c>
      <c r="Z24" t="e">
        <f>#REF!</f>
        <v>#REF!</v>
      </c>
      <c r="AA24">
        <v>604520065</v>
      </c>
      <c r="AB24">
        <v>-1438873012</v>
      </c>
    </row>
    <row r="25" spans="1:28" x14ac:dyDescent="0.2">
      <c r="A25">
        <v>20</v>
      </c>
      <c r="B25">
        <v>30</v>
      </c>
      <c r="C25">
        <v>3</v>
      </c>
      <c r="D25">
        <v>0</v>
      </c>
      <c r="E25" t="e">
        <f>#REF!</f>
        <v>#REF!</v>
      </c>
      <c r="F25" t="e">
        <f>#REF!</f>
        <v>#REF!</v>
      </c>
      <c r="G25" t="e">
        <f>#REF!</f>
        <v>#REF!</v>
      </c>
      <c r="H25" t="e">
        <f>#REF!</f>
        <v>#REF!</v>
      </c>
      <c r="I25" t="e">
        <f>#REF!*#REF!</f>
        <v>#REF!</v>
      </c>
      <c r="J25" t="e">
        <f>#REF!</f>
        <v>#REF!</v>
      </c>
      <c r="K25" t="e">
        <f>#REF!</f>
        <v>#REF!</v>
      </c>
      <c r="M25" t="e">
        <f t="shared" si="4"/>
        <v>#REF!</v>
      </c>
      <c r="N25" t="e">
        <f>#REF!</f>
        <v>#REF!</v>
      </c>
      <c r="O25" t="e">
        <f t="shared" si="5"/>
        <v>#REF!</v>
      </c>
      <c r="P25" t="e">
        <f>#REF!</f>
        <v>#REF!</v>
      </c>
      <c r="R25" t="e">
        <f t="shared" si="6"/>
        <v>#REF!</v>
      </c>
      <c r="S25" t="e">
        <f>#REF!</f>
        <v>#REF!</v>
      </c>
      <c r="T25" t="e">
        <f t="shared" si="7"/>
        <v>#REF!</v>
      </c>
      <c r="U25">
        <v>3</v>
      </c>
      <c r="Z25" t="e">
        <f>#REF!</f>
        <v>#REF!</v>
      </c>
      <c r="AA25">
        <v>-1470818485</v>
      </c>
      <c r="AB25">
        <v>108328780</v>
      </c>
    </row>
    <row r="26" spans="1:28" x14ac:dyDescent="0.2">
      <c r="A26">
        <v>20</v>
      </c>
      <c r="B26">
        <v>29</v>
      </c>
      <c r="C26">
        <v>3</v>
      </c>
      <c r="D26">
        <v>0</v>
      </c>
      <c r="E26" t="e">
        <f>#REF!</f>
        <v>#REF!</v>
      </c>
      <c r="F26" t="e">
        <f>#REF!</f>
        <v>#REF!</v>
      </c>
      <c r="G26" t="e">
        <f>#REF!</f>
        <v>#REF!</v>
      </c>
      <c r="H26" t="e">
        <f>#REF!</f>
        <v>#REF!</v>
      </c>
      <c r="I26" t="e">
        <f>#REF!*#REF!</f>
        <v>#REF!</v>
      </c>
      <c r="J26" t="e">
        <f>#REF!</f>
        <v>#REF!</v>
      </c>
      <c r="K26" t="e">
        <f>#REF!</f>
        <v>#REF!</v>
      </c>
      <c r="M26" t="e">
        <f t="shared" si="4"/>
        <v>#REF!</v>
      </c>
      <c r="N26" t="e">
        <f>#REF!</f>
        <v>#REF!</v>
      </c>
      <c r="O26" t="e">
        <f t="shared" si="5"/>
        <v>#REF!</v>
      </c>
      <c r="P26" t="e">
        <f>#REF!</f>
        <v>#REF!</v>
      </c>
      <c r="R26" t="e">
        <f t="shared" si="6"/>
        <v>#REF!</v>
      </c>
      <c r="S26" t="e">
        <f>#REF!</f>
        <v>#REF!</v>
      </c>
      <c r="T26" t="e">
        <f t="shared" si="7"/>
        <v>#REF!</v>
      </c>
      <c r="U26">
        <v>3</v>
      </c>
      <c r="Z26" t="e">
        <f>#REF!</f>
        <v>#REF!</v>
      </c>
      <c r="AA26">
        <v>-1448756256</v>
      </c>
      <c r="AB26">
        <v>-1779207604</v>
      </c>
    </row>
    <row r="27" spans="1:28" x14ac:dyDescent="0.2">
      <c r="A27">
        <v>20</v>
      </c>
      <c r="B27">
        <v>28</v>
      </c>
      <c r="C27">
        <v>3</v>
      </c>
      <c r="D27">
        <v>0</v>
      </c>
      <c r="E27" t="e">
        <f>#REF!</f>
        <v>#REF!</v>
      </c>
      <c r="F27" t="e">
        <f>#REF!</f>
        <v>#REF!</v>
      </c>
      <c r="G27" t="e">
        <f>#REF!</f>
        <v>#REF!</v>
      </c>
      <c r="H27" t="e">
        <f>#REF!</f>
        <v>#REF!</v>
      </c>
      <c r="I27" t="e">
        <f>#REF!*#REF!</f>
        <v>#REF!</v>
      </c>
      <c r="J27" t="e">
        <f>#REF!</f>
        <v>#REF!</v>
      </c>
      <c r="K27" t="e">
        <f>#REF!</f>
        <v>#REF!</v>
      </c>
      <c r="M27" t="e">
        <f t="shared" si="4"/>
        <v>#REF!</v>
      </c>
      <c r="N27" t="e">
        <f>#REF!</f>
        <v>#REF!</v>
      </c>
      <c r="O27" t="e">
        <f t="shared" si="5"/>
        <v>#REF!</v>
      </c>
      <c r="P27" t="e">
        <f>#REF!</f>
        <v>#REF!</v>
      </c>
      <c r="R27" t="e">
        <f t="shared" si="6"/>
        <v>#REF!</v>
      </c>
      <c r="S27" t="e">
        <f>#REF!</f>
        <v>#REF!</v>
      </c>
      <c r="T27" t="e">
        <f t="shared" si="7"/>
        <v>#REF!</v>
      </c>
      <c r="U27">
        <v>3</v>
      </c>
      <c r="Z27" t="e">
        <f>#REF!</f>
        <v>#REF!</v>
      </c>
      <c r="AA27">
        <v>2059668560</v>
      </c>
      <c r="AB27">
        <v>2071136355</v>
      </c>
    </row>
    <row r="28" spans="1:28" x14ac:dyDescent="0.2">
      <c r="A28" t="e">
        <f>#REF!</f>
        <v>#REF!</v>
      </c>
      <c r="B28">
        <v>36</v>
      </c>
      <c r="C28">
        <v>3</v>
      </c>
      <c r="D28" t="e">
        <f>#REF!</f>
        <v>#REF!</v>
      </c>
      <c r="E28" t="e">
        <f>#REF!</f>
        <v>#REF!</v>
      </c>
      <c r="F28" t="e">
        <f>#REF!</f>
        <v>#REF!</v>
      </c>
      <c r="G28" t="e">
        <f>#REF!</f>
        <v>#REF!</v>
      </c>
      <c r="H28" t="e">
        <f>#REF!</f>
        <v>#REF!</v>
      </c>
      <c r="I28" t="e">
        <f>#REF!</f>
        <v>#REF!</v>
      </c>
      <c r="J28">
        <v>1</v>
      </c>
      <c r="K28" t="e">
        <f>#REF!</f>
        <v>#REF!</v>
      </c>
      <c r="M28" t="e">
        <f>ROUND(K28*I28, 2)</f>
        <v>#REF!</v>
      </c>
      <c r="N28" t="e">
        <f>#REF!*IF(#REF!&lt;&gt; 0,#REF!, 1)</f>
        <v>#REF!</v>
      </c>
      <c r="O28" t="e">
        <f>ROUND(N28*I28, 2)</f>
        <v>#REF!</v>
      </c>
      <c r="P28" t="e">
        <f>#REF!</f>
        <v>#REF!</v>
      </c>
      <c r="R28" t="e">
        <f>ROUND(P28*I28, 2)</f>
        <v>#REF!</v>
      </c>
      <c r="S28" t="e">
        <f>#REF!*IF(#REF!&lt;&gt; 0,#REF!, 1)</f>
        <v>#REF!</v>
      </c>
      <c r="T28" t="e">
        <f>ROUND(S28*I28, 2)</f>
        <v>#REF!</v>
      </c>
      <c r="U28">
        <v>3</v>
      </c>
      <c r="Z28" t="e">
        <f>#REF!</f>
        <v>#REF!</v>
      </c>
      <c r="AA28">
        <v>-87450924</v>
      </c>
      <c r="AB28">
        <v>-679308995</v>
      </c>
    </row>
    <row r="29" spans="1:28" x14ac:dyDescent="0.2">
      <c r="A29">
        <v>20</v>
      </c>
      <c r="B29">
        <v>42</v>
      </c>
      <c r="C29">
        <v>3</v>
      </c>
      <c r="D29">
        <v>0</v>
      </c>
      <c r="E29" t="e">
        <f>#REF!</f>
        <v>#REF!</v>
      </c>
      <c r="F29" t="e">
        <f>#REF!</f>
        <v>#REF!</v>
      </c>
      <c r="G29" t="e">
        <f>#REF!</f>
        <v>#REF!</v>
      </c>
      <c r="H29" t="e">
        <f>#REF!</f>
        <v>#REF!</v>
      </c>
      <c r="I29" t="e">
        <f>#REF!*#REF!</f>
        <v>#REF!</v>
      </c>
      <c r="J29" t="e">
        <f>#REF!</f>
        <v>#REF!</v>
      </c>
      <c r="K29" t="e">
        <f>#REF!</f>
        <v>#REF!</v>
      </c>
      <c r="M29" t="e">
        <f>ROUND(I29*K29, 2)</f>
        <v>#REF!</v>
      </c>
      <c r="N29" t="e">
        <f>#REF!</f>
        <v>#REF!</v>
      </c>
      <c r="O29" t="e">
        <f>ROUND(I29*N29, 2)</f>
        <v>#REF!</v>
      </c>
      <c r="P29" t="e">
        <f>#REF!</f>
        <v>#REF!</v>
      </c>
      <c r="R29" t="e">
        <f>ROUND(I29*P29, 2)</f>
        <v>#REF!</v>
      </c>
      <c r="S29" t="e">
        <f>#REF!</f>
        <v>#REF!</v>
      </c>
      <c r="T29" t="e">
        <f>ROUND(I29*S29, 2)</f>
        <v>#REF!</v>
      </c>
      <c r="U29">
        <v>3</v>
      </c>
      <c r="Z29" t="e">
        <f>#REF!</f>
        <v>#REF!</v>
      </c>
      <c r="AA29">
        <v>-1536693274</v>
      </c>
      <c r="AB29">
        <v>1810121150</v>
      </c>
    </row>
    <row r="30" spans="1:28" x14ac:dyDescent="0.2">
      <c r="A30">
        <v>20</v>
      </c>
      <c r="B30">
        <v>41</v>
      </c>
      <c r="C30">
        <v>3</v>
      </c>
      <c r="D30">
        <v>0</v>
      </c>
      <c r="E30" t="e">
        <f>#REF!</f>
        <v>#REF!</v>
      </c>
      <c r="F30" t="e">
        <f>#REF!</f>
        <v>#REF!</v>
      </c>
      <c r="G30" t="e">
        <f>#REF!</f>
        <v>#REF!</v>
      </c>
      <c r="H30" t="e">
        <f>#REF!</f>
        <v>#REF!</v>
      </c>
      <c r="I30" t="e">
        <f>#REF!*#REF!</f>
        <v>#REF!</v>
      </c>
      <c r="J30" t="e">
        <f>#REF!</f>
        <v>#REF!</v>
      </c>
      <c r="K30" t="e">
        <f>#REF!</f>
        <v>#REF!</v>
      </c>
      <c r="M30" t="e">
        <f>ROUND(I30*K30, 2)</f>
        <v>#REF!</v>
      </c>
      <c r="N30" t="e">
        <f>#REF!</f>
        <v>#REF!</v>
      </c>
      <c r="O30" t="e">
        <f>ROUND(I30*N30, 2)</f>
        <v>#REF!</v>
      </c>
      <c r="P30" t="e">
        <f>#REF!</f>
        <v>#REF!</v>
      </c>
      <c r="R30" t="e">
        <f>ROUND(I30*P30, 2)</f>
        <v>#REF!</v>
      </c>
      <c r="S30" t="e">
        <f>#REF!</f>
        <v>#REF!</v>
      </c>
      <c r="T30" t="e">
        <f>ROUND(I30*S30, 2)</f>
        <v>#REF!</v>
      </c>
      <c r="U30">
        <v>3</v>
      </c>
      <c r="Z30" t="e">
        <f>#REF!</f>
        <v>#REF!</v>
      </c>
      <c r="AA30">
        <v>1646410101</v>
      </c>
      <c r="AB30">
        <v>-642624546</v>
      </c>
    </row>
    <row r="31" spans="1:28" x14ac:dyDescent="0.2">
      <c r="A31">
        <v>20</v>
      </c>
      <c r="B31">
        <v>40</v>
      </c>
      <c r="C31">
        <v>3</v>
      </c>
      <c r="D31">
        <v>0</v>
      </c>
      <c r="E31" t="e">
        <f>#REF!</f>
        <v>#REF!</v>
      </c>
      <c r="F31" t="e">
        <f>#REF!</f>
        <v>#REF!</v>
      </c>
      <c r="G31" t="e">
        <f>#REF!</f>
        <v>#REF!</v>
      </c>
      <c r="H31" t="e">
        <f>#REF!</f>
        <v>#REF!</v>
      </c>
      <c r="I31" t="e">
        <f>#REF!*#REF!</f>
        <v>#REF!</v>
      </c>
      <c r="J31" t="e">
        <f>#REF!</f>
        <v>#REF!</v>
      </c>
      <c r="K31" t="e">
        <f>#REF!</f>
        <v>#REF!</v>
      </c>
      <c r="M31" t="e">
        <f>ROUND(I31*K31, 2)</f>
        <v>#REF!</v>
      </c>
      <c r="N31" t="e">
        <f>#REF!</f>
        <v>#REF!</v>
      </c>
      <c r="O31" t="e">
        <f>ROUND(I31*N31, 2)</f>
        <v>#REF!</v>
      </c>
      <c r="P31" t="e">
        <f>#REF!</f>
        <v>#REF!</v>
      </c>
      <c r="R31" t="e">
        <f>ROUND(I31*P31, 2)</f>
        <v>#REF!</v>
      </c>
      <c r="S31" t="e">
        <f>#REF!</f>
        <v>#REF!</v>
      </c>
      <c r="T31" t="e">
        <f>ROUND(I31*S31, 2)</f>
        <v>#REF!</v>
      </c>
      <c r="U31">
        <v>3</v>
      </c>
      <c r="Z31" t="e">
        <f>#REF!</f>
        <v>#REF!</v>
      </c>
      <c r="AA31">
        <v>-627988545</v>
      </c>
      <c r="AB31">
        <v>665023508</v>
      </c>
    </row>
    <row r="32" spans="1:28" x14ac:dyDescent="0.2">
      <c r="A32" t="e">
        <f>#REF!</f>
        <v>#REF!</v>
      </c>
      <c r="B32">
        <v>38</v>
      </c>
      <c r="C32">
        <v>3</v>
      </c>
      <c r="D32" t="e">
        <f>#REF!</f>
        <v>#REF!</v>
      </c>
      <c r="E32" t="e">
        <f>#REF!</f>
        <v>#REF!</v>
      </c>
      <c r="F32" t="e">
        <f>#REF!</f>
        <v>#REF!</v>
      </c>
      <c r="G32" t="e">
        <f>#REF!</f>
        <v>#REF!</v>
      </c>
      <c r="H32" t="e">
        <f>#REF!</f>
        <v>#REF!</v>
      </c>
      <c r="I32" t="e">
        <f>#REF!</f>
        <v>#REF!</v>
      </c>
      <c r="J32">
        <v>1</v>
      </c>
      <c r="K32" t="e">
        <f>ROUND(#REF!/IF(#REF!&lt;&gt; 0,#REF!, 1),2)</f>
        <v>#REF!</v>
      </c>
      <c r="M32" t="e">
        <f>ROUND(#REF!/IF(#REF!&lt;&gt; 0,#REF!, 1),2)</f>
        <v>#REF!</v>
      </c>
      <c r="N32" t="e">
        <f>#REF!</f>
        <v>#REF!</v>
      </c>
      <c r="O32" t="e">
        <f>#REF!</f>
        <v>#REF!</v>
      </c>
      <c r="P32" t="e">
        <f>#REF!</f>
        <v>#REF!</v>
      </c>
      <c r="R32" t="e">
        <f>ROUND(P32*I32, 2)</f>
        <v>#REF!</v>
      </c>
      <c r="S32" t="e">
        <f>#REF!*IF(#REF!&lt;&gt; 0,#REF!, 1)</f>
        <v>#REF!</v>
      </c>
      <c r="T32" t="e">
        <f>ROUND(S32*I32, 2)</f>
        <v>#REF!</v>
      </c>
      <c r="U32">
        <v>3</v>
      </c>
      <c r="Z32" t="e">
        <f>#REF!</f>
        <v>#REF!</v>
      </c>
      <c r="AA32">
        <v>1178215708</v>
      </c>
      <c r="AB32">
        <v>1178215708</v>
      </c>
    </row>
    <row r="33" spans="1:28" x14ac:dyDescent="0.2">
      <c r="A33">
        <v>20</v>
      </c>
      <c r="B33">
        <v>45</v>
      </c>
      <c r="C33">
        <v>3</v>
      </c>
      <c r="D33">
        <v>0</v>
      </c>
      <c r="E33" t="e">
        <f>#REF!</f>
        <v>#REF!</v>
      </c>
      <c r="F33" t="e">
        <f>#REF!</f>
        <v>#REF!</v>
      </c>
      <c r="G33" t="e">
        <f>#REF!</f>
        <v>#REF!</v>
      </c>
      <c r="H33" t="e">
        <f>#REF!</f>
        <v>#REF!</v>
      </c>
      <c r="I33" t="e">
        <f>#REF!*#REF!</f>
        <v>#REF!</v>
      </c>
      <c r="J33" t="e">
        <f>#REF!</f>
        <v>#REF!</v>
      </c>
      <c r="K33" t="e">
        <f>#REF!</f>
        <v>#REF!</v>
      </c>
      <c r="M33" t="e">
        <f>ROUND(I33*K33, 2)</f>
        <v>#REF!</v>
      </c>
      <c r="N33" t="e">
        <f>#REF!</f>
        <v>#REF!</v>
      </c>
      <c r="O33" t="e">
        <f>ROUND(I33*N33, 2)</f>
        <v>#REF!</v>
      </c>
      <c r="P33" t="e">
        <f>#REF!</f>
        <v>#REF!</v>
      </c>
      <c r="R33" t="e">
        <f>ROUND(I33*P33, 2)</f>
        <v>#REF!</v>
      </c>
      <c r="S33" t="e">
        <f>#REF!</f>
        <v>#REF!</v>
      </c>
      <c r="T33" t="e">
        <f>ROUND(I33*S33, 2)</f>
        <v>#REF!</v>
      </c>
      <c r="U33">
        <v>3</v>
      </c>
      <c r="Z33" t="e">
        <f>#REF!</f>
        <v>#REF!</v>
      </c>
      <c r="AA33">
        <v>-2078290791</v>
      </c>
      <c r="AB33">
        <v>-89232288</v>
      </c>
    </row>
    <row r="34" spans="1:28" x14ac:dyDescent="0.2">
      <c r="A34">
        <v>20</v>
      </c>
      <c r="B34">
        <v>44</v>
      </c>
      <c r="C34">
        <v>3</v>
      </c>
      <c r="D34">
        <v>0</v>
      </c>
      <c r="E34" t="e">
        <f>#REF!</f>
        <v>#REF!</v>
      </c>
      <c r="F34" t="e">
        <f>#REF!</f>
        <v>#REF!</v>
      </c>
      <c r="G34" t="e">
        <f>#REF!</f>
        <v>#REF!</v>
      </c>
      <c r="H34" t="e">
        <f>#REF!</f>
        <v>#REF!</v>
      </c>
      <c r="I34" t="e">
        <f>#REF!*#REF!</f>
        <v>#REF!</v>
      </c>
      <c r="J34" t="e">
        <f>#REF!</f>
        <v>#REF!</v>
      </c>
      <c r="K34" t="e">
        <f>#REF!</f>
        <v>#REF!</v>
      </c>
      <c r="M34" t="e">
        <f>ROUND(I34*K34, 2)</f>
        <v>#REF!</v>
      </c>
      <c r="N34" t="e">
        <f>#REF!</f>
        <v>#REF!</v>
      </c>
      <c r="O34" t="e">
        <f>ROUND(I34*N34, 2)</f>
        <v>#REF!</v>
      </c>
      <c r="P34" t="e">
        <f>#REF!</f>
        <v>#REF!</v>
      </c>
      <c r="R34" t="e">
        <f>ROUND(I34*P34, 2)</f>
        <v>#REF!</v>
      </c>
      <c r="S34" t="e">
        <f>#REF!</f>
        <v>#REF!</v>
      </c>
      <c r="T34" t="e">
        <f>ROUND(I34*S34, 2)</f>
        <v>#REF!</v>
      </c>
      <c r="U34">
        <v>3</v>
      </c>
      <c r="Z34" t="e">
        <f>#REF!</f>
        <v>#REF!</v>
      </c>
      <c r="AA34">
        <v>-722724999</v>
      </c>
      <c r="AB34">
        <v>-722724999</v>
      </c>
    </row>
    <row r="35" spans="1:28" x14ac:dyDescent="0.2">
      <c r="A35" t="e">
        <f>#REF!</f>
        <v>#REF!</v>
      </c>
      <c r="B35">
        <v>40</v>
      </c>
      <c r="C35">
        <v>3</v>
      </c>
      <c r="D35" t="e">
        <f>#REF!</f>
        <v>#REF!</v>
      </c>
      <c r="E35" t="e">
        <f>#REF!</f>
        <v>#REF!</v>
      </c>
      <c r="F35" t="e">
        <f>#REF!</f>
        <v>#REF!</v>
      </c>
      <c r="G35" t="e">
        <f>#REF!</f>
        <v>#REF!</v>
      </c>
      <c r="H35" t="e">
        <f>#REF!</f>
        <v>#REF!</v>
      </c>
      <c r="I35" t="e">
        <f>#REF!</f>
        <v>#REF!</v>
      </c>
      <c r="J35">
        <v>1</v>
      </c>
      <c r="K35" t="e">
        <f>ROUND(#REF!/IF(#REF!&lt;&gt; 0,#REF!, 1),2)</f>
        <v>#REF!</v>
      </c>
      <c r="M35" t="e">
        <f>ROUND(#REF!/IF(#REF!&lt;&gt; 0,#REF!, 1),2)</f>
        <v>#REF!</v>
      </c>
      <c r="N35" t="e">
        <f>#REF!</f>
        <v>#REF!</v>
      </c>
      <c r="O35" t="e">
        <f>#REF!</f>
        <v>#REF!</v>
      </c>
      <c r="P35" t="e">
        <f>#REF!</f>
        <v>#REF!</v>
      </c>
      <c r="R35" t="e">
        <f>ROUND(P35*I35, 2)</f>
        <v>#REF!</v>
      </c>
      <c r="S35" t="e">
        <f>#REF!*IF(#REF!&lt;&gt; 0,#REF!, 1)</f>
        <v>#REF!</v>
      </c>
      <c r="T35" t="e">
        <f>ROUND(S35*I35, 2)</f>
        <v>#REF!</v>
      </c>
      <c r="U35">
        <v>3</v>
      </c>
      <c r="Z35" t="e">
        <f>#REF!</f>
        <v>#REF!</v>
      </c>
      <c r="AA35">
        <v>1837565003</v>
      </c>
      <c r="AB35">
        <v>1837565003</v>
      </c>
    </row>
    <row r="36" spans="1:28" x14ac:dyDescent="0.2">
      <c r="A36" t="e">
        <f>#REF!</f>
        <v>#REF!</v>
      </c>
      <c r="B36">
        <v>41</v>
      </c>
      <c r="C36">
        <v>3</v>
      </c>
      <c r="D36" t="e">
        <f>#REF!</f>
        <v>#REF!</v>
      </c>
      <c r="E36" t="e">
        <f>#REF!</f>
        <v>#REF!</v>
      </c>
      <c r="F36" t="e">
        <f>#REF!</f>
        <v>#REF!</v>
      </c>
      <c r="G36" t="e">
        <f>#REF!</f>
        <v>#REF!</v>
      </c>
      <c r="H36" t="e">
        <f>#REF!</f>
        <v>#REF!</v>
      </c>
      <c r="I36" t="e">
        <f>#REF!</f>
        <v>#REF!</v>
      </c>
      <c r="J36">
        <v>1</v>
      </c>
      <c r="K36" t="e">
        <f>#REF!</f>
        <v>#REF!</v>
      </c>
      <c r="M36" t="e">
        <f>ROUND(K36*I36, 2)</f>
        <v>#REF!</v>
      </c>
      <c r="N36" t="e">
        <f>#REF!*IF(#REF!&lt;&gt; 0,#REF!, 1)</f>
        <v>#REF!</v>
      </c>
      <c r="O36" t="e">
        <f>ROUND(N36*I36, 2)</f>
        <v>#REF!</v>
      </c>
      <c r="P36" t="e">
        <f>#REF!</f>
        <v>#REF!</v>
      </c>
      <c r="R36" t="e">
        <f>ROUND(P36*I36, 2)</f>
        <v>#REF!</v>
      </c>
      <c r="S36" t="e">
        <f>#REF!*IF(#REF!&lt;&gt; 0,#REF!, 1)</f>
        <v>#REF!</v>
      </c>
      <c r="T36" t="e">
        <f>ROUND(S36*I36, 2)</f>
        <v>#REF!</v>
      </c>
      <c r="U36">
        <v>3</v>
      </c>
      <c r="Z36" t="e">
        <f>#REF!</f>
        <v>#REF!</v>
      </c>
      <c r="AA36">
        <v>-1693081047</v>
      </c>
      <c r="AB36">
        <v>1098992672</v>
      </c>
    </row>
    <row r="37" spans="1:28" x14ac:dyDescent="0.2">
      <c r="A37">
        <v>20</v>
      </c>
      <c r="B37">
        <v>54</v>
      </c>
      <c r="C37">
        <v>3</v>
      </c>
      <c r="D37">
        <v>0</v>
      </c>
      <c r="E37" t="e">
        <f>#REF!</f>
        <v>#REF!</v>
      </c>
      <c r="F37" t="e">
        <f>#REF!</f>
        <v>#REF!</v>
      </c>
      <c r="G37" t="e">
        <f>#REF!</f>
        <v>#REF!</v>
      </c>
      <c r="H37" t="e">
        <f>#REF!</f>
        <v>#REF!</v>
      </c>
      <c r="I37" t="e">
        <f>#REF!*#REF!</f>
        <v>#REF!</v>
      </c>
      <c r="J37" t="e">
        <f>#REF!</f>
        <v>#REF!</v>
      </c>
      <c r="K37" t="e">
        <f>#REF!</f>
        <v>#REF!</v>
      </c>
      <c r="M37" t="e">
        <f>ROUND(I37*K37, 2)</f>
        <v>#REF!</v>
      </c>
      <c r="N37" t="e">
        <f>#REF!</f>
        <v>#REF!</v>
      </c>
      <c r="O37" t="e">
        <f>ROUND(I37*N37, 2)</f>
        <v>#REF!</v>
      </c>
      <c r="P37" t="e">
        <f>#REF!</f>
        <v>#REF!</v>
      </c>
      <c r="R37" t="e">
        <f>ROUND(I37*P37, 2)</f>
        <v>#REF!</v>
      </c>
      <c r="S37" t="e">
        <f>#REF!</f>
        <v>#REF!</v>
      </c>
      <c r="T37" t="e">
        <f>ROUND(I37*S37, 2)</f>
        <v>#REF!</v>
      </c>
      <c r="U37">
        <v>3</v>
      </c>
      <c r="Z37" t="e">
        <f>#REF!</f>
        <v>#REF!</v>
      </c>
      <c r="AA37">
        <v>-1536693274</v>
      </c>
      <c r="AB37">
        <v>1810121150</v>
      </c>
    </row>
    <row r="38" spans="1:28" x14ac:dyDescent="0.2">
      <c r="A38">
        <v>20</v>
      </c>
      <c r="B38">
        <v>53</v>
      </c>
      <c r="C38">
        <v>3</v>
      </c>
      <c r="D38">
        <v>0</v>
      </c>
      <c r="E38" t="e">
        <f>#REF!</f>
        <v>#REF!</v>
      </c>
      <c r="F38" t="e">
        <f>#REF!</f>
        <v>#REF!</v>
      </c>
      <c r="G38" t="e">
        <f>#REF!</f>
        <v>#REF!</v>
      </c>
      <c r="H38" t="e">
        <f>#REF!</f>
        <v>#REF!</v>
      </c>
      <c r="I38" t="e">
        <f>#REF!*#REF!</f>
        <v>#REF!</v>
      </c>
      <c r="J38" t="e">
        <f>#REF!</f>
        <v>#REF!</v>
      </c>
      <c r="K38" t="e">
        <f>#REF!</f>
        <v>#REF!</v>
      </c>
      <c r="M38" t="e">
        <f>ROUND(I38*K38, 2)</f>
        <v>#REF!</v>
      </c>
      <c r="N38" t="e">
        <f>#REF!</f>
        <v>#REF!</v>
      </c>
      <c r="O38" t="e">
        <f>ROUND(I38*N38, 2)</f>
        <v>#REF!</v>
      </c>
      <c r="P38" t="e">
        <f>#REF!</f>
        <v>#REF!</v>
      </c>
      <c r="R38" t="e">
        <f>ROUND(I38*P38, 2)</f>
        <v>#REF!</v>
      </c>
      <c r="S38" t="e">
        <f>#REF!</f>
        <v>#REF!</v>
      </c>
      <c r="T38" t="e">
        <f>ROUND(I38*S38, 2)</f>
        <v>#REF!</v>
      </c>
      <c r="U38">
        <v>3</v>
      </c>
      <c r="Z38" t="e">
        <f>#REF!</f>
        <v>#REF!</v>
      </c>
      <c r="AA38">
        <v>1646410101</v>
      </c>
      <c r="AB38">
        <v>-642624546</v>
      </c>
    </row>
    <row r="39" spans="1:28" x14ac:dyDescent="0.2">
      <c r="A39">
        <v>20</v>
      </c>
      <c r="B39">
        <v>52</v>
      </c>
      <c r="C39">
        <v>3</v>
      </c>
      <c r="D39">
        <v>0</v>
      </c>
      <c r="E39" t="e">
        <f>#REF!</f>
        <v>#REF!</v>
      </c>
      <c r="F39" t="e">
        <f>#REF!</f>
        <v>#REF!</v>
      </c>
      <c r="G39" t="e">
        <f>#REF!</f>
        <v>#REF!</v>
      </c>
      <c r="H39" t="e">
        <f>#REF!</f>
        <v>#REF!</v>
      </c>
      <c r="I39" t="e">
        <f>#REF!*#REF!</f>
        <v>#REF!</v>
      </c>
      <c r="J39" t="e">
        <f>#REF!</f>
        <v>#REF!</v>
      </c>
      <c r="K39" t="e">
        <f>#REF!</f>
        <v>#REF!</v>
      </c>
      <c r="M39" t="e">
        <f>ROUND(I39*K39, 2)</f>
        <v>#REF!</v>
      </c>
      <c r="N39" t="e">
        <f>#REF!</f>
        <v>#REF!</v>
      </c>
      <c r="O39" t="e">
        <f>ROUND(I39*N39, 2)</f>
        <v>#REF!</v>
      </c>
      <c r="P39" t="e">
        <f>#REF!</f>
        <v>#REF!</v>
      </c>
      <c r="R39" t="e">
        <f>ROUND(I39*P39, 2)</f>
        <v>#REF!</v>
      </c>
      <c r="S39" t="e">
        <f>#REF!</f>
        <v>#REF!</v>
      </c>
      <c r="T39" t="e">
        <f>ROUND(I39*S39, 2)</f>
        <v>#REF!</v>
      </c>
      <c r="U39">
        <v>3</v>
      </c>
      <c r="Z39" t="e">
        <f>#REF!</f>
        <v>#REF!</v>
      </c>
      <c r="AA39">
        <v>-627988545</v>
      </c>
      <c r="AB39">
        <v>665023508</v>
      </c>
    </row>
    <row r="40" spans="1:28" x14ac:dyDescent="0.2">
      <c r="A40" t="e">
        <f>#REF!</f>
        <v>#REF!</v>
      </c>
      <c r="B40">
        <v>43</v>
      </c>
      <c r="C40">
        <v>3</v>
      </c>
      <c r="D40" t="e">
        <f>#REF!</f>
        <v>#REF!</v>
      </c>
      <c r="E40" t="e">
        <f>#REF!</f>
        <v>#REF!</v>
      </c>
      <c r="F40" t="e">
        <f>#REF!</f>
        <v>#REF!</v>
      </c>
      <c r="G40" t="e">
        <f>#REF!</f>
        <v>#REF!</v>
      </c>
      <c r="H40" t="e">
        <f>#REF!</f>
        <v>#REF!</v>
      </c>
      <c r="I40" t="e">
        <f>#REF!</f>
        <v>#REF!</v>
      </c>
      <c r="J40">
        <v>1</v>
      </c>
      <c r="K40" t="e">
        <f>ROUND(#REF!/IF(#REF!&lt;&gt; 0,#REF!, 1),2)</f>
        <v>#REF!</v>
      </c>
      <c r="M40" t="e">
        <f>ROUND(#REF!/IF(#REF!&lt;&gt; 0,#REF!, 1),2)</f>
        <v>#REF!</v>
      </c>
      <c r="N40" t="e">
        <f>#REF!</f>
        <v>#REF!</v>
      </c>
      <c r="O40" t="e">
        <f>#REF!</f>
        <v>#REF!</v>
      </c>
      <c r="P40" t="e">
        <f>#REF!</f>
        <v>#REF!</v>
      </c>
      <c r="R40" t="e">
        <f>ROUND(P40*I40, 2)</f>
        <v>#REF!</v>
      </c>
      <c r="S40" t="e">
        <f>#REF!*IF(#REF!&lt;&gt; 0,#REF!, 1)</f>
        <v>#REF!</v>
      </c>
      <c r="T40" t="e">
        <f>ROUND(S40*I40, 2)</f>
        <v>#REF!</v>
      </c>
      <c r="U40">
        <v>3</v>
      </c>
      <c r="Z40" t="e">
        <f>#REF!</f>
        <v>#REF!</v>
      </c>
      <c r="AA40">
        <v>1178215708</v>
      </c>
      <c r="AB40">
        <v>1178215708</v>
      </c>
    </row>
    <row r="41" spans="1:28" x14ac:dyDescent="0.2">
      <c r="A41">
        <v>20</v>
      </c>
      <c r="B41">
        <v>65</v>
      </c>
      <c r="C41">
        <v>3</v>
      </c>
      <c r="D41">
        <v>0</v>
      </c>
      <c r="E41" t="e">
        <f>#REF!</f>
        <v>#REF!</v>
      </c>
      <c r="F41" t="e">
        <f>#REF!</f>
        <v>#REF!</v>
      </c>
      <c r="G41" t="e">
        <f>#REF!</f>
        <v>#REF!</v>
      </c>
      <c r="H41" t="e">
        <f>#REF!</f>
        <v>#REF!</v>
      </c>
      <c r="I41" t="e">
        <f>#REF!*#REF!</f>
        <v>#REF!</v>
      </c>
      <c r="J41" t="e">
        <f>#REF!</f>
        <v>#REF!</v>
      </c>
      <c r="K41" t="e">
        <f>#REF!</f>
        <v>#REF!</v>
      </c>
      <c r="M41" t="e">
        <f>ROUND(I41*K41, 2)</f>
        <v>#REF!</v>
      </c>
      <c r="N41" t="e">
        <f>#REF!</f>
        <v>#REF!</v>
      </c>
      <c r="O41" t="e">
        <f>ROUND(I41*N41, 2)</f>
        <v>#REF!</v>
      </c>
      <c r="P41" t="e">
        <f>#REF!</f>
        <v>#REF!</v>
      </c>
      <c r="R41" t="e">
        <f>ROUND(I41*P41, 2)</f>
        <v>#REF!</v>
      </c>
      <c r="S41" t="e">
        <f>#REF!</f>
        <v>#REF!</v>
      </c>
      <c r="T41" t="e">
        <f>ROUND(I41*S41, 2)</f>
        <v>#REF!</v>
      </c>
      <c r="U41">
        <v>3</v>
      </c>
      <c r="Z41" t="e">
        <f>#REF!</f>
        <v>#REF!</v>
      </c>
      <c r="AA41">
        <v>-1536693274</v>
      </c>
      <c r="AB41">
        <v>1810121150</v>
      </c>
    </row>
    <row r="42" spans="1:28" x14ac:dyDescent="0.2">
      <c r="A42">
        <v>20</v>
      </c>
      <c r="B42">
        <v>64</v>
      </c>
      <c r="C42">
        <v>3</v>
      </c>
      <c r="D42">
        <v>0</v>
      </c>
      <c r="E42" t="e">
        <f>#REF!</f>
        <v>#REF!</v>
      </c>
      <c r="F42" t="e">
        <f>#REF!</f>
        <v>#REF!</v>
      </c>
      <c r="G42" t="e">
        <f>#REF!</f>
        <v>#REF!</v>
      </c>
      <c r="H42" t="e">
        <f>#REF!</f>
        <v>#REF!</v>
      </c>
      <c r="I42" t="e">
        <f>#REF!*#REF!</f>
        <v>#REF!</v>
      </c>
      <c r="J42" t="e">
        <f>#REF!</f>
        <v>#REF!</v>
      </c>
      <c r="K42" t="e">
        <f>#REF!</f>
        <v>#REF!</v>
      </c>
      <c r="M42" t="e">
        <f>ROUND(I42*K42, 2)</f>
        <v>#REF!</v>
      </c>
      <c r="N42" t="e">
        <f>#REF!</f>
        <v>#REF!</v>
      </c>
      <c r="O42" t="e">
        <f>ROUND(I42*N42, 2)</f>
        <v>#REF!</v>
      </c>
      <c r="P42" t="e">
        <f>#REF!</f>
        <v>#REF!</v>
      </c>
      <c r="R42" t="e">
        <f>ROUND(I42*P42, 2)</f>
        <v>#REF!</v>
      </c>
      <c r="S42" t="e">
        <f>#REF!</f>
        <v>#REF!</v>
      </c>
      <c r="T42" t="e">
        <f>ROUND(I42*S42, 2)</f>
        <v>#REF!</v>
      </c>
      <c r="U42">
        <v>3</v>
      </c>
      <c r="Z42" t="e">
        <f>#REF!</f>
        <v>#REF!</v>
      </c>
      <c r="AA42">
        <v>-1409020368</v>
      </c>
      <c r="AB42">
        <v>-789644757</v>
      </c>
    </row>
    <row r="43" spans="1:28" x14ac:dyDescent="0.2">
      <c r="A43">
        <v>20</v>
      </c>
      <c r="B43">
        <v>63</v>
      </c>
      <c r="C43">
        <v>3</v>
      </c>
      <c r="D43">
        <v>0</v>
      </c>
      <c r="E43" t="e">
        <f>#REF!</f>
        <v>#REF!</v>
      </c>
      <c r="F43" t="e">
        <f>#REF!</f>
        <v>#REF!</v>
      </c>
      <c r="G43" t="e">
        <f>#REF!</f>
        <v>#REF!</v>
      </c>
      <c r="H43" t="e">
        <f>#REF!</f>
        <v>#REF!</v>
      </c>
      <c r="I43" t="e">
        <f>#REF!*#REF!</f>
        <v>#REF!</v>
      </c>
      <c r="J43" t="e">
        <f>#REF!</f>
        <v>#REF!</v>
      </c>
      <c r="K43" t="e">
        <f>#REF!</f>
        <v>#REF!</v>
      </c>
      <c r="M43" t="e">
        <f>ROUND(I43*K43, 2)</f>
        <v>#REF!</v>
      </c>
      <c r="N43" t="e">
        <f>#REF!</f>
        <v>#REF!</v>
      </c>
      <c r="O43" t="e">
        <f>ROUND(I43*N43, 2)</f>
        <v>#REF!</v>
      </c>
      <c r="P43" t="e">
        <f>#REF!</f>
        <v>#REF!</v>
      </c>
      <c r="R43" t="e">
        <f>ROUND(I43*P43, 2)</f>
        <v>#REF!</v>
      </c>
      <c r="S43" t="e">
        <f>#REF!</f>
        <v>#REF!</v>
      </c>
      <c r="T43" t="e">
        <f>ROUND(I43*S43, 2)</f>
        <v>#REF!</v>
      </c>
      <c r="U43">
        <v>3</v>
      </c>
      <c r="Z43" t="e">
        <f>#REF!</f>
        <v>#REF!</v>
      </c>
      <c r="AA43">
        <v>1391851420</v>
      </c>
      <c r="AB43">
        <v>1391851420</v>
      </c>
    </row>
    <row r="44" spans="1:28" x14ac:dyDescent="0.2">
      <c r="A44">
        <v>20</v>
      </c>
      <c r="B44">
        <v>62</v>
      </c>
      <c r="C44">
        <v>3</v>
      </c>
      <c r="D44">
        <v>0</v>
      </c>
      <c r="E44" t="e">
        <f>#REF!</f>
        <v>#REF!</v>
      </c>
      <c r="F44" t="e">
        <f>#REF!</f>
        <v>#REF!</v>
      </c>
      <c r="G44" t="e">
        <f>#REF!</f>
        <v>#REF!</v>
      </c>
      <c r="H44" t="e">
        <f>#REF!</f>
        <v>#REF!</v>
      </c>
      <c r="I44" t="e">
        <f>#REF!*#REF!</f>
        <v>#REF!</v>
      </c>
      <c r="J44" t="e">
        <f>#REF!</f>
        <v>#REF!</v>
      </c>
      <c r="K44" t="e">
        <f>#REF!</f>
        <v>#REF!</v>
      </c>
      <c r="M44" t="e">
        <f>ROUND(I44*K44, 2)</f>
        <v>#REF!</v>
      </c>
      <c r="N44" t="e">
        <f>#REF!</f>
        <v>#REF!</v>
      </c>
      <c r="O44" t="e">
        <f>ROUND(I44*N44, 2)</f>
        <v>#REF!</v>
      </c>
      <c r="P44" t="e">
        <f>#REF!</f>
        <v>#REF!</v>
      </c>
      <c r="R44" t="e">
        <f>ROUND(I44*P44, 2)</f>
        <v>#REF!</v>
      </c>
      <c r="S44" t="e">
        <f>#REF!</f>
        <v>#REF!</v>
      </c>
      <c r="T44" t="e">
        <f>ROUND(I44*S44, 2)</f>
        <v>#REF!</v>
      </c>
      <c r="U44">
        <v>3</v>
      </c>
      <c r="Z44" t="e">
        <f>#REF!</f>
        <v>#REF!</v>
      </c>
      <c r="AA44">
        <v>-690276802</v>
      </c>
      <c r="AB44">
        <v>862802169</v>
      </c>
    </row>
    <row r="45" spans="1:28" x14ac:dyDescent="0.2">
      <c r="A45">
        <v>20</v>
      </c>
      <c r="B45">
        <v>61</v>
      </c>
      <c r="C45">
        <v>3</v>
      </c>
      <c r="D45">
        <v>0</v>
      </c>
      <c r="E45" t="e">
        <f>#REF!</f>
        <v>#REF!</v>
      </c>
      <c r="F45" t="e">
        <f>#REF!</f>
        <v>#REF!</v>
      </c>
      <c r="G45" t="e">
        <f>#REF!</f>
        <v>#REF!</v>
      </c>
      <c r="H45" t="e">
        <f>#REF!</f>
        <v>#REF!</v>
      </c>
      <c r="I45" t="e">
        <f>#REF!*#REF!</f>
        <v>#REF!</v>
      </c>
      <c r="J45" t="e">
        <f>#REF!</f>
        <v>#REF!</v>
      </c>
      <c r="K45" t="e">
        <f>#REF!</f>
        <v>#REF!</v>
      </c>
      <c r="M45" t="e">
        <f>ROUND(I45*K45, 2)</f>
        <v>#REF!</v>
      </c>
      <c r="N45" t="e">
        <f>#REF!</f>
        <v>#REF!</v>
      </c>
      <c r="O45" t="e">
        <f>ROUND(I45*N45, 2)</f>
        <v>#REF!</v>
      </c>
      <c r="P45" t="e">
        <f>#REF!</f>
        <v>#REF!</v>
      </c>
      <c r="R45" t="e">
        <f>ROUND(I45*P45, 2)</f>
        <v>#REF!</v>
      </c>
      <c r="S45" t="e">
        <f>#REF!</f>
        <v>#REF!</v>
      </c>
      <c r="T45" t="e">
        <f>ROUND(I45*S45, 2)</f>
        <v>#REF!</v>
      </c>
      <c r="U45">
        <v>3</v>
      </c>
      <c r="Z45" t="e">
        <f>#REF!</f>
        <v>#REF!</v>
      </c>
      <c r="AA45">
        <v>-627988545</v>
      </c>
      <c r="AB45">
        <v>665023508</v>
      </c>
    </row>
    <row r="46" spans="1:28" x14ac:dyDescent="0.2">
      <c r="A46" t="e">
        <f>#REF!</f>
        <v>#REF!</v>
      </c>
      <c r="B46">
        <v>45</v>
      </c>
      <c r="C46">
        <v>3</v>
      </c>
      <c r="D46" t="e">
        <f>#REF!</f>
        <v>#REF!</v>
      </c>
      <c r="E46" t="e">
        <f>#REF!</f>
        <v>#REF!</v>
      </c>
      <c r="F46" t="e">
        <f>#REF!</f>
        <v>#REF!</v>
      </c>
      <c r="G46" t="e">
        <f>#REF!</f>
        <v>#REF!</v>
      </c>
      <c r="H46" t="e">
        <f>#REF!</f>
        <v>#REF!</v>
      </c>
      <c r="I46" t="e">
        <f>#REF!</f>
        <v>#REF!</v>
      </c>
      <c r="J46">
        <v>1</v>
      </c>
      <c r="K46" t="e">
        <f>ROUND(#REF!/IF(#REF!&lt;&gt; 0,#REF!, 1),2)</f>
        <v>#REF!</v>
      </c>
      <c r="M46" t="e">
        <f>ROUND(#REF!/IF(#REF!&lt;&gt; 0,#REF!, 1),2)</f>
        <v>#REF!</v>
      </c>
      <c r="N46" t="e">
        <f>#REF!</f>
        <v>#REF!</v>
      </c>
      <c r="O46" t="e">
        <f>#REF!</f>
        <v>#REF!</v>
      </c>
      <c r="P46" t="e">
        <f>#REF!</f>
        <v>#REF!</v>
      </c>
      <c r="R46" t="e">
        <f>ROUND(P46*I46, 2)</f>
        <v>#REF!</v>
      </c>
      <c r="S46" t="e">
        <f>#REF!*IF(#REF!&lt;&gt; 0,#REF!, 1)</f>
        <v>#REF!</v>
      </c>
      <c r="T46" t="e">
        <f>ROUND(S46*I46, 2)</f>
        <v>#REF!</v>
      </c>
      <c r="U46">
        <v>3</v>
      </c>
      <c r="Z46" t="e">
        <f>#REF!</f>
        <v>#REF!</v>
      </c>
      <c r="AA46">
        <v>1178215708</v>
      </c>
      <c r="AB46">
        <v>1178215708</v>
      </c>
    </row>
    <row r="47" spans="1:28" x14ac:dyDescent="0.2">
      <c r="A47" t="e">
        <f>#REF!</f>
        <v>#REF!</v>
      </c>
      <c r="B47">
        <v>47</v>
      </c>
      <c r="C47">
        <v>3</v>
      </c>
      <c r="D47" t="e">
        <f>#REF!</f>
        <v>#REF!</v>
      </c>
      <c r="E47" t="e">
        <f>#REF!</f>
        <v>#REF!</v>
      </c>
      <c r="F47" t="e">
        <f>#REF!</f>
        <v>#REF!</v>
      </c>
      <c r="G47" t="e">
        <f>#REF!</f>
        <v>#REF!</v>
      </c>
      <c r="H47" t="e">
        <f>#REF!</f>
        <v>#REF!</v>
      </c>
      <c r="I47" t="e">
        <f>#REF!</f>
        <v>#REF!</v>
      </c>
      <c r="J47">
        <v>1</v>
      </c>
      <c r="K47" t="e">
        <f>ROUND(#REF!/IF(#REF!&lt;&gt; 0,#REF!, 1),2)</f>
        <v>#REF!</v>
      </c>
      <c r="M47" t="e">
        <f>ROUND(#REF!/IF(#REF!&lt;&gt; 0,#REF!, 1),2)</f>
        <v>#REF!</v>
      </c>
      <c r="N47" t="e">
        <f>#REF!</f>
        <v>#REF!</v>
      </c>
      <c r="O47" t="e">
        <f>#REF!</f>
        <v>#REF!</v>
      </c>
      <c r="P47" t="e">
        <f>#REF!</f>
        <v>#REF!</v>
      </c>
      <c r="R47" t="e">
        <f>ROUND(P47*I47, 2)</f>
        <v>#REF!</v>
      </c>
      <c r="S47" t="e">
        <f>#REF!*IF(#REF!&lt;&gt; 0,#REF!, 1)</f>
        <v>#REF!</v>
      </c>
      <c r="T47" t="e">
        <f>ROUND(S47*I47, 2)</f>
        <v>#REF!</v>
      </c>
      <c r="U47">
        <v>3</v>
      </c>
      <c r="Z47" t="e">
        <f>#REF!</f>
        <v>#REF!</v>
      </c>
      <c r="AA47">
        <v>-402200100</v>
      </c>
      <c r="AB47">
        <v>-402200100</v>
      </c>
    </row>
    <row r="48" spans="1:28" x14ac:dyDescent="0.2">
      <c r="A48">
        <v>20</v>
      </c>
      <c r="B48">
        <v>79</v>
      </c>
      <c r="C48">
        <v>3</v>
      </c>
      <c r="D48">
        <v>0</v>
      </c>
      <c r="E48" t="e">
        <f>#REF!</f>
        <v>#REF!</v>
      </c>
      <c r="F48" t="e">
        <f>#REF!</f>
        <v>#REF!</v>
      </c>
      <c r="G48" t="e">
        <f>#REF!</f>
        <v>#REF!</v>
      </c>
      <c r="H48" t="e">
        <f>#REF!</f>
        <v>#REF!</v>
      </c>
      <c r="I48" t="e">
        <f>#REF!*#REF!</f>
        <v>#REF!</v>
      </c>
      <c r="J48" t="e">
        <f>#REF!</f>
        <v>#REF!</v>
      </c>
      <c r="K48" t="e">
        <f>#REF!</f>
        <v>#REF!</v>
      </c>
      <c r="M48" t="e">
        <f>ROUND(I48*K48, 2)</f>
        <v>#REF!</v>
      </c>
      <c r="N48" t="e">
        <f>#REF!</f>
        <v>#REF!</v>
      </c>
      <c r="O48" t="e">
        <f>ROUND(I48*N48, 2)</f>
        <v>#REF!</v>
      </c>
      <c r="P48" t="e">
        <f>#REF!</f>
        <v>#REF!</v>
      </c>
      <c r="R48" t="e">
        <f>ROUND(I48*P48, 2)</f>
        <v>#REF!</v>
      </c>
      <c r="S48" t="e">
        <f>#REF!</f>
        <v>#REF!</v>
      </c>
      <c r="T48" t="e">
        <f>ROUND(I48*S48, 2)</f>
        <v>#REF!</v>
      </c>
      <c r="U48">
        <v>3</v>
      </c>
      <c r="Z48" t="e">
        <f>#REF!</f>
        <v>#REF!</v>
      </c>
      <c r="AA48">
        <v>-1536693274</v>
      </c>
      <c r="AB48">
        <v>1810121150</v>
      </c>
    </row>
    <row r="49" spans="1:28" x14ac:dyDescent="0.2">
      <c r="A49">
        <v>20</v>
      </c>
      <c r="B49">
        <v>78</v>
      </c>
      <c r="C49">
        <v>3</v>
      </c>
      <c r="D49">
        <v>0</v>
      </c>
      <c r="E49" t="e">
        <f>#REF!</f>
        <v>#REF!</v>
      </c>
      <c r="F49" t="e">
        <f>#REF!</f>
        <v>#REF!</v>
      </c>
      <c r="G49" t="e">
        <f>#REF!</f>
        <v>#REF!</v>
      </c>
      <c r="H49" t="e">
        <f>#REF!</f>
        <v>#REF!</v>
      </c>
      <c r="I49" t="e">
        <f>#REF!*#REF!</f>
        <v>#REF!</v>
      </c>
      <c r="J49" t="e">
        <f>#REF!</f>
        <v>#REF!</v>
      </c>
      <c r="K49" t="e">
        <f>#REF!</f>
        <v>#REF!</v>
      </c>
      <c r="M49" t="e">
        <f>ROUND(I49*K49, 2)</f>
        <v>#REF!</v>
      </c>
      <c r="N49" t="e">
        <f>#REF!</f>
        <v>#REF!</v>
      </c>
      <c r="O49" t="e">
        <f>ROUND(I49*N49, 2)</f>
        <v>#REF!</v>
      </c>
      <c r="P49" t="e">
        <f>#REF!</f>
        <v>#REF!</v>
      </c>
      <c r="R49" t="e">
        <f>ROUND(I49*P49, 2)</f>
        <v>#REF!</v>
      </c>
      <c r="S49" t="e">
        <f>#REF!</f>
        <v>#REF!</v>
      </c>
      <c r="T49" t="e">
        <f>ROUND(I49*S49, 2)</f>
        <v>#REF!</v>
      </c>
      <c r="U49">
        <v>3</v>
      </c>
      <c r="Z49" t="e">
        <f>#REF!</f>
        <v>#REF!</v>
      </c>
      <c r="AA49">
        <v>1646410101</v>
      </c>
      <c r="AB49">
        <v>-642624546</v>
      </c>
    </row>
    <row r="50" spans="1:28" x14ac:dyDescent="0.2">
      <c r="A50">
        <v>20</v>
      </c>
      <c r="B50">
        <v>77</v>
      </c>
      <c r="C50">
        <v>3</v>
      </c>
      <c r="D50">
        <v>0</v>
      </c>
      <c r="E50" t="e">
        <f>#REF!</f>
        <v>#REF!</v>
      </c>
      <c r="F50" t="e">
        <f>#REF!</f>
        <v>#REF!</v>
      </c>
      <c r="G50" t="e">
        <f>#REF!</f>
        <v>#REF!</v>
      </c>
      <c r="H50" t="e">
        <f>#REF!</f>
        <v>#REF!</v>
      </c>
      <c r="I50" t="e">
        <f>#REF!*#REF!</f>
        <v>#REF!</v>
      </c>
      <c r="J50" t="e">
        <f>#REF!</f>
        <v>#REF!</v>
      </c>
      <c r="K50" t="e">
        <f>#REF!</f>
        <v>#REF!</v>
      </c>
      <c r="M50" t="e">
        <f>ROUND(I50*K50, 2)</f>
        <v>#REF!</v>
      </c>
      <c r="N50" t="e">
        <f>#REF!</f>
        <v>#REF!</v>
      </c>
      <c r="O50" t="e">
        <f>ROUND(I50*N50, 2)</f>
        <v>#REF!</v>
      </c>
      <c r="P50" t="e">
        <f>#REF!</f>
        <v>#REF!</v>
      </c>
      <c r="R50" t="e">
        <f>ROUND(I50*P50, 2)</f>
        <v>#REF!</v>
      </c>
      <c r="S50" t="e">
        <f>#REF!</f>
        <v>#REF!</v>
      </c>
      <c r="T50" t="e">
        <f>ROUND(I50*S50, 2)</f>
        <v>#REF!</v>
      </c>
      <c r="U50">
        <v>3</v>
      </c>
      <c r="Z50" t="e">
        <f>#REF!</f>
        <v>#REF!</v>
      </c>
      <c r="AA50">
        <v>-1831289924</v>
      </c>
      <c r="AB50">
        <v>1476952569</v>
      </c>
    </row>
    <row r="51" spans="1:28" x14ac:dyDescent="0.2">
      <c r="A51">
        <v>20</v>
      </c>
      <c r="B51">
        <v>76</v>
      </c>
      <c r="C51">
        <v>3</v>
      </c>
      <c r="D51">
        <v>0</v>
      </c>
      <c r="E51" t="e">
        <f>#REF!</f>
        <v>#REF!</v>
      </c>
      <c r="F51" t="e">
        <f>#REF!</f>
        <v>#REF!</v>
      </c>
      <c r="G51" t="e">
        <f>#REF!</f>
        <v>#REF!</v>
      </c>
      <c r="H51" t="e">
        <f>#REF!</f>
        <v>#REF!</v>
      </c>
      <c r="I51" t="e">
        <f>#REF!*#REF!</f>
        <v>#REF!</v>
      </c>
      <c r="J51" t="e">
        <f>#REF!</f>
        <v>#REF!</v>
      </c>
      <c r="K51" t="e">
        <f>#REF!</f>
        <v>#REF!</v>
      </c>
      <c r="M51" t="e">
        <f>ROUND(I51*K51, 2)</f>
        <v>#REF!</v>
      </c>
      <c r="N51" t="e">
        <f>#REF!</f>
        <v>#REF!</v>
      </c>
      <c r="O51" t="e">
        <f>ROUND(I51*N51, 2)</f>
        <v>#REF!</v>
      </c>
      <c r="P51" t="e">
        <f>#REF!</f>
        <v>#REF!</v>
      </c>
      <c r="R51" t="e">
        <f>ROUND(I51*P51, 2)</f>
        <v>#REF!</v>
      </c>
      <c r="S51" t="e">
        <f>#REF!</f>
        <v>#REF!</v>
      </c>
      <c r="T51" t="e">
        <f>ROUND(I51*S51, 2)</f>
        <v>#REF!</v>
      </c>
      <c r="U51">
        <v>3</v>
      </c>
      <c r="Z51" t="e">
        <f>#REF!</f>
        <v>#REF!</v>
      </c>
      <c r="AA51">
        <v>-627988545</v>
      </c>
      <c r="AB51">
        <v>665023508</v>
      </c>
    </row>
    <row r="52" spans="1:28" x14ac:dyDescent="0.2">
      <c r="A52" t="e">
        <f>#REF!</f>
        <v>#REF!</v>
      </c>
      <c r="B52">
        <v>49</v>
      </c>
      <c r="C52">
        <v>3</v>
      </c>
      <c r="D52" t="e">
        <f>#REF!</f>
        <v>#REF!</v>
      </c>
      <c r="E52" t="e">
        <f>#REF!</f>
        <v>#REF!</v>
      </c>
      <c r="F52" t="e">
        <f>#REF!</f>
        <v>#REF!</v>
      </c>
      <c r="G52" t="e">
        <f>#REF!</f>
        <v>#REF!</v>
      </c>
      <c r="H52" t="e">
        <f>#REF!</f>
        <v>#REF!</v>
      </c>
      <c r="I52" t="e">
        <f>#REF!</f>
        <v>#REF!</v>
      </c>
      <c r="J52">
        <v>1</v>
      </c>
      <c r="K52" t="e">
        <f>ROUND(#REF!/IF(#REF!&lt;&gt; 0,#REF!, 1),2)</f>
        <v>#REF!</v>
      </c>
      <c r="M52" t="e">
        <f>ROUND(#REF!/IF(#REF!&lt;&gt; 0,#REF!, 1),2)</f>
        <v>#REF!</v>
      </c>
      <c r="N52" t="e">
        <f>#REF!</f>
        <v>#REF!</v>
      </c>
      <c r="O52" t="e">
        <f>#REF!</f>
        <v>#REF!</v>
      </c>
      <c r="P52" t="e">
        <f>#REF!</f>
        <v>#REF!</v>
      </c>
      <c r="R52" t="e">
        <f>ROUND(P52*I52, 2)</f>
        <v>#REF!</v>
      </c>
      <c r="S52" t="e">
        <f>#REF!*IF(#REF!&lt;&gt; 0,#REF!, 1)</f>
        <v>#REF!</v>
      </c>
      <c r="T52" t="e">
        <f>ROUND(S52*I52, 2)</f>
        <v>#REF!</v>
      </c>
      <c r="U52">
        <v>3</v>
      </c>
      <c r="Z52" t="e">
        <f>#REF!</f>
        <v>#REF!</v>
      </c>
      <c r="AA52">
        <v>1178215708</v>
      </c>
      <c r="AB52">
        <v>1178215708</v>
      </c>
    </row>
    <row r="53" spans="1:28" x14ac:dyDescent="0.2">
      <c r="A53">
        <v>20</v>
      </c>
      <c r="B53">
        <v>90</v>
      </c>
      <c r="C53">
        <v>3</v>
      </c>
      <c r="D53">
        <v>0</v>
      </c>
      <c r="E53" t="e">
        <f>#REF!</f>
        <v>#REF!</v>
      </c>
      <c r="F53" t="e">
        <f>#REF!</f>
        <v>#REF!</v>
      </c>
      <c r="G53" t="e">
        <f>#REF!</f>
        <v>#REF!</v>
      </c>
      <c r="H53" t="e">
        <f>#REF!</f>
        <v>#REF!</v>
      </c>
      <c r="I53" t="e">
        <f>#REF!*#REF!</f>
        <v>#REF!</v>
      </c>
      <c r="J53" t="e">
        <f>#REF!</f>
        <v>#REF!</v>
      </c>
      <c r="K53" t="e">
        <f>#REF!</f>
        <v>#REF!</v>
      </c>
      <c r="M53" t="e">
        <f t="shared" ref="M53:M60" si="8">ROUND(I53*K53, 2)</f>
        <v>#REF!</v>
      </c>
      <c r="N53" t="e">
        <f>#REF!</f>
        <v>#REF!</v>
      </c>
      <c r="O53" t="e">
        <f t="shared" ref="O53:O60" si="9">ROUND(I53*N53, 2)</f>
        <v>#REF!</v>
      </c>
      <c r="P53" t="e">
        <f>#REF!</f>
        <v>#REF!</v>
      </c>
      <c r="R53" t="e">
        <f t="shared" ref="R53:R60" si="10">ROUND(I53*P53, 2)</f>
        <v>#REF!</v>
      </c>
      <c r="S53" t="e">
        <f>#REF!</f>
        <v>#REF!</v>
      </c>
      <c r="T53" t="e">
        <f t="shared" ref="T53:T60" si="11">ROUND(I53*S53, 2)</f>
        <v>#REF!</v>
      </c>
      <c r="U53">
        <v>3</v>
      </c>
      <c r="Z53" t="e">
        <f>#REF!</f>
        <v>#REF!</v>
      </c>
      <c r="AA53">
        <v>1807736318</v>
      </c>
      <c r="AB53">
        <v>-405457289</v>
      </c>
    </row>
    <row r="54" spans="1:28" x14ac:dyDescent="0.2">
      <c r="A54">
        <v>20</v>
      </c>
      <c r="B54">
        <v>89</v>
      </c>
      <c r="C54">
        <v>3</v>
      </c>
      <c r="D54">
        <v>0</v>
      </c>
      <c r="E54" t="e">
        <f>#REF!</f>
        <v>#REF!</v>
      </c>
      <c r="F54" t="e">
        <f>#REF!</f>
        <v>#REF!</v>
      </c>
      <c r="G54" t="e">
        <f>#REF!</f>
        <v>#REF!</v>
      </c>
      <c r="H54" t="e">
        <f>#REF!</f>
        <v>#REF!</v>
      </c>
      <c r="I54" t="e">
        <f>#REF!*#REF!</f>
        <v>#REF!</v>
      </c>
      <c r="J54" t="e">
        <f>#REF!</f>
        <v>#REF!</v>
      </c>
      <c r="K54" t="e">
        <f>#REF!</f>
        <v>#REF!</v>
      </c>
      <c r="M54" t="e">
        <f t="shared" si="8"/>
        <v>#REF!</v>
      </c>
      <c r="N54" t="e">
        <f>#REF!</f>
        <v>#REF!</v>
      </c>
      <c r="O54" t="e">
        <f t="shared" si="9"/>
        <v>#REF!</v>
      </c>
      <c r="P54" t="e">
        <f>#REF!</f>
        <v>#REF!</v>
      </c>
      <c r="R54" t="e">
        <f t="shared" si="10"/>
        <v>#REF!</v>
      </c>
      <c r="S54" t="e">
        <f>#REF!</f>
        <v>#REF!</v>
      </c>
      <c r="T54" t="e">
        <f t="shared" si="11"/>
        <v>#REF!</v>
      </c>
      <c r="U54">
        <v>3</v>
      </c>
      <c r="Z54" t="e">
        <f>#REF!</f>
        <v>#REF!</v>
      </c>
      <c r="AA54">
        <v>-1508597631</v>
      </c>
      <c r="AB54">
        <v>2098396746</v>
      </c>
    </row>
    <row r="55" spans="1:28" x14ac:dyDescent="0.2">
      <c r="A55">
        <v>20</v>
      </c>
      <c r="B55">
        <v>88</v>
      </c>
      <c r="C55">
        <v>3</v>
      </c>
      <c r="D55">
        <v>0</v>
      </c>
      <c r="E55" t="e">
        <f>#REF!</f>
        <v>#REF!</v>
      </c>
      <c r="F55" t="e">
        <f>#REF!</f>
        <v>#REF!</v>
      </c>
      <c r="G55" t="e">
        <f>#REF!</f>
        <v>#REF!</v>
      </c>
      <c r="H55" t="e">
        <f>#REF!</f>
        <v>#REF!</v>
      </c>
      <c r="I55" t="e">
        <f>#REF!*#REF!</f>
        <v>#REF!</v>
      </c>
      <c r="J55" t="e">
        <f>#REF!</f>
        <v>#REF!</v>
      </c>
      <c r="K55" t="e">
        <f>#REF!</f>
        <v>#REF!</v>
      </c>
      <c r="M55" t="e">
        <f t="shared" si="8"/>
        <v>#REF!</v>
      </c>
      <c r="N55" t="e">
        <f>#REF!</f>
        <v>#REF!</v>
      </c>
      <c r="O55" t="e">
        <f t="shared" si="9"/>
        <v>#REF!</v>
      </c>
      <c r="P55" t="e">
        <f>#REF!</f>
        <v>#REF!</v>
      </c>
      <c r="R55" t="e">
        <f t="shared" si="10"/>
        <v>#REF!</v>
      </c>
      <c r="S55" t="e">
        <f>#REF!</f>
        <v>#REF!</v>
      </c>
      <c r="T55" t="e">
        <f t="shared" si="11"/>
        <v>#REF!</v>
      </c>
      <c r="U55">
        <v>3</v>
      </c>
      <c r="Z55" t="e">
        <f>#REF!</f>
        <v>#REF!</v>
      </c>
      <c r="AA55">
        <v>-1324530890</v>
      </c>
      <c r="AB55">
        <v>145401077</v>
      </c>
    </row>
    <row r="56" spans="1:28" x14ac:dyDescent="0.2">
      <c r="A56">
        <v>20</v>
      </c>
      <c r="B56">
        <v>87</v>
      </c>
      <c r="C56">
        <v>3</v>
      </c>
      <c r="D56">
        <v>0</v>
      </c>
      <c r="E56" t="e">
        <f>#REF!</f>
        <v>#REF!</v>
      </c>
      <c r="F56" t="e">
        <f>#REF!</f>
        <v>#REF!</v>
      </c>
      <c r="G56" t="e">
        <f>#REF!</f>
        <v>#REF!</v>
      </c>
      <c r="H56" t="e">
        <f>#REF!</f>
        <v>#REF!</v>
      </c>
      <c r="I56" t="e">
        <f>#REF!*#REF!</f>
        <v>#REF!</v>
      </c>
      <c r="J56" t="e">
        <f>#REF!</f>
        <v>#REF!</v>
      </c>
      <c r="K56" t="e">
        <f>#REF!</f>
        <v>#REF!</v>
      </c>
      <c r="M56" t="e">
        <f t="shared" si="8"/>
        <v>#REF!</v>
      </c>
      <c r="N56" t="e">
        <f>#REF!</f>
        <v>#REF!</v>
      </c>
      <c r="O56" t="e">
        <f t="shared" si="9"/>
        <v>#REF!</v>
      </c>
      <c r="P56" t="e">
        <f>#REF!</f>
        <v>#REF!</v>
      </c>
      <c r="R56" t="e">
        <f t="shared" si="10"/>
        <v>#REF!</v>
      </c>
      <c r="S56" t="e">
        <f>#REF!</f>
        <v>#REF!</v>
      </c>
      <c r="T56" t="e">
        <f t="shared" si="11"/>
        <v>#REF!</v>
      </c>
      <c r="U56">
        <v>3</v>
      </c>
      <c r="Z56" t="e">
        <f>#REF!</f>
        <v>#REF!</v>
      </c>
      <c r="AA56">
        <v>-323131856</v>
      </c>
      <c r="AB56">
        <v>-168695475</v>
      </c>
    </row>
    <row r="57" spans="1:28" x14ac:dyDescent="0.2">
      <c r="A57">
        <v>20</v>
      </c>
      <c r="B57">
        <v>86</v>
      </c>
      <c r="C57">
        <v>3</v>
      </c>
      <c r="D57">
        <v>0</v>
      </c>
      <c r="E57" t="e">
        <f>#REF!</f>
        <v>#REF!</v>
      </c>
      <c r="F57" t="e">
        <f>#REF!</f>
        <v>#REF!</v>
      </c>
      <c r="G57" t="e">
        <f>#REF!</f>
        <v>#REF!</v>
      </c>
      <c r="H57" t="e">
        <f>#REF!</f>
        <v>#REF!</v>
      </c>
      <c r="I57" t="e">
        <f>#REF!*#REF!</f>
        <v>#REF!</v>
      </c>
      <c r="J57" t="e">
        <f>#REF!</f>
        <v>#REF!</v>
      </c>
      <c r="K57" t="e">
        <f>#REF!</f>
        <v>#REF!</v>
      </c>
      <c r="M57" t="e">
        <f t="shared" si="8"/>
        <v>#REF!</v>
      </c>
      <c r="N57" t="e">
        <f>#REF!</f>
        <v>#REF!</v>
      </c>
      <c r="O57" t="e">
        <f t="shared" si="9"/>
        <v>#REF!</v>
      </c>
      <c r="P57" t="e">
        <f>#REF!</f>
        <v>#REF!</v>
      </c>
      <c r="R57" t="e">
        <f t="shared" si="10"/>
        <v>#REF!</v>
      </c>
      <c r="S57" t="e">
        <f>#REF!</f>
        <v>#REF!</v>
      </c>
      <c r="T57" t="e">
        <f t="shared" si="11"/>
        <v>#REF!</v>
      </c>
      <c r="U57">
        <v>3</v>
      </c>
      <c r="Z57" t="e">
        <f>#REF!</f>
        <v>#REF!</v>
      </c>
      <c r="AA57">
        <v>-1409020368</v>
      </c>
      <c r="AB57">
        <v>-789644757</v>
      </c>
    </row>
    <row r="58" spans="1:28" x14ac:dyDescent="0.2">
      <c r="A58">
        <v>20</v>
      </c>
      <c r="B58">
        <v>85</v>
      </c>
      <c r="C58">
        <v>3</v>
      </c>
      <c r="D58">
        <v>0</v>
      </c>
      <c r="E58" t="e">
        <f>#REF!</f>
        <v>#REF!</v>
      </c>
      <c r="F58" t="e">
        <f>#REF!</f>
        <v>#REF!</v>
      </c>
      <c r="G58" t="e">
        <f>#REF!</f>
        <v>#REF!</v>
      </c>
      <c r="H58" t="e">
        <f>#REF!</f>
        <v>#REF!</v>
      </c>
      <c r="I58" t="e">
        <f>#REF!*#REF!</f>
        <v>#REF!</v>
      </c>
      <c r="J58" t="e">
        <f>#REF!</f>
        <v>#REF!</v>
      </c>
      <c r="K58" t="e">
        <f>#REF!</f>
        <v>#REF!</v>
      </c>
      <c r="M58" t="e">
        <f t="shared" si="8"/>
        <v>#REF!</v>
      </c>
      <c r="N58" t="e">
        <f>#REF!</f>
        <v>#REF!</v>
      </c>
      <c r="O58" t="e">
        <f t="shared" si="9"/>
        <v>#REF!</v>
      </c>
      <c r="P58" t="e">
        <f>#REF!</f>
        <v>#REF!</v>
      </c>
      <c r="R58" t="e">
        <f t="shared" si="10"/>
        <v>#REF!</v>
      </c>
      <c r="S58" t="e">
        <f>#REF!</f>
        <v>#REF!</v>
      </c>
      <c r="T58" t="e">
        <f t="shared" si="11"/>
        <v>#REF!</v>
      </c>
      <c r="U58">
        <v>3</v>
      </c>
      <c r="Z58" t="e">
        <f>#REF!</f>
        <v>#REF!</v>
      </c>
      <c r="AA58">
        <v>-1825879182</v>
      </c>
      <c r="AB58">
        <v>-409767898</v>
      </c>
    </row>
    <row r="59" spans="1:28" x14ac:dyDescent="0.2">
      <c r="A59">
        <v>20</v>
      </c>
      <c r="B59">
        <v>84</v>
      </c>
      <c r="C59">
        <v>3</v>
      </c>
      <c r="D59">
        <v>0</v>
      </c>
      <c r="E59" t="e">
        <f>#REF!</f>
        <v>#REF!</v>
      </c>
      <c r="F59" t="e">
        <f>#REF!</f>
        <v>#REF!</v>
      </c>
      <c r="G59" t="e">
        <f>#REF!</f>
        <v>#REF!</v>
      </c>
      <c r="H59" t="e">
        <f>#REF!</f>
        <v>#REF!</v>
      </c>
      <c r="I59" t="e">
        <f>#REF!*#REF!</f>
        <v>#REF!</v>
      </c>
      <c r="J59" t="e">
        <f>#REF!</f>
        <v>#REF!</v>
      </c>
      <c r="K59" t="e">
        <f>#REF!</f>
        <v>#REF!</v>
      </c>
      <c r="M59" t="e">
        <f t="shared" si="8"/>
        <v>#REF!</v>
      </c>
      <c r="N59" t="e">
        <f>#REF!</f>
        <v>#REF!</v>
      </c>
      <c r="O59" t="e">
        <f t="shared" si="9"/>
        <v>#REF!</v>
      </c>
      <c r="P59" t="e">
        <f>#REF!</f>
        <v>#REF!</v>
      </c>
      <c r="R59" t="e">
        <f t="shared" si="10"/>
        <v>#REF!</v>
      </c>
      <c r="S59" t="e">
        <f>#REF!</f>
        <v>#REF!</v>
      </c>
      <c r="T59" t="e">
        <f t="shared" si="11"/>
        <v>#REF!</v>
      </c>
      <c r="U59">
        <v>3</v>
      </c>
      <c r="Z59" t="e">
        <f>#REF!</f>
        <v>#REF!</v>
      </c>
      <c r="AA59">
        <v>-1762287053</v>
      </c>
      <c r="AB59">
        <v>1047568324</v>
      </c>
    </row>
    <row r="60" spans="1:28" x14ac:dyDescent="0.2">
      <c r="A60">
        <v>20</v>
      </c>
      <c r="B60">
        <v>83</v>
      </c>
      <c r="C60">
        <v>3</v>
      </c>
      <c r="D60">
        <v>0</v>
      </c>
      <c r="E60" t="e">
        <f>#REF!</f>
        <v>#REF!</v>
      </c>
      <c r="F60" t="e">
        <f>#REF!</f>
        <v>#REF!</v>
      </c>
      <c r="G60" t="e">
        <f>#REF!</f>
        <v>#REF!</v>
      </c>
      <c r="H60" t="e">
        <f>#REF!</f>
        <v>#REF!</v>
      </c>
      <c r="I60" t="e">
        <f>#REF!*#REF!</f>
        <v>#REF!</v>
      </c>
      <c r="J60" t="e">
        <f>#REF!</f>
        <v>#REF!</v>
      </c>
      <c r="K60" t="e">
        <f>#REF!</f>
        <v>#REF!</v>
      </c>
      <c r="M60" t="e">
        <f t="shared" si="8"/>
        <v>#REF!</v>
      </c>
      <c r="N60" t="e">
        <f>#REF!</f>
        <v>#REF!</v>
      </c>
      <c r="O60" t="e">
        <f t="shared" si="9"/>
        <v>#REF!</v>
      </c>
      <c r="P60" t="e">
        <f>#REF!</f>
        <v>#REF!</v>
      </c>
      <c r="R60" t="e">
        <f t="shared" si="10"/>
        <v>#REF!</v>
      </c>
      <c r="S60" t="e">
        <f>#REF!</f>
        <v>#REF!</v>
      </c>
      <c r="T60" t="e">
        <f t="shared" si="11"/>
        <v>#REF!</v>
      </c>
      <c r="U60">
        <v>3</v>
      </c>
      <c r="Z60" t="e">
        <f>#REF!</f>
        <v>#REF!</v>
      </c>
      <c r="AA60">
        <v>1601437625</v>
      </c>
      <c r="AB60">
        <v>1330323102</v>
      </c>
    </row>
    <row r="61" spans="1:28" x14ac:dyDescent="0.2">
      <c r="A61" t="e">
        <f>#REF!</f>
        <v>#REF!</v>
      </c>
      <c r="B61">
        <v>51</v>
      </c>
      <c r="C61">
        <v>3</v>
      </c>
      <c r="D61" t="e">
        <f>#REF!</f>
        <v>#REF!</v>
      </c>
      <c r="E61" t="e">
        <f>#REF!</f>
        <v>#REF!</v>
      </c>
      <c r="F61" t="e">
        <f>#REF!</f>
        <v>#REF!</v>
      </c>
      <c r="G61" t="e">
        <f>#REF!</f>
        <v>#REF!</v>
      </c>
      <c r="H61" t="e">
        <f>#REF!</f>
        <v>#REF!</v>
      </c>
      <c r="I61" t="e">
        <f>#REF!</f>
        <v>#REF!</v>
      </c>
      <c r="J61">
        <v>1</v>
      </c>
      <c r="K61" t="e">
        <f>ROUND(#REF!/IF(#REF!&lt;&gt; 0,#REF!, 1),2)</f>
        <v>#REF!</v>
      </c>
      <c r="M61" t="e">
        <f>ROUND(#REF!/IF(#REF!&lt;&gt; 0,#REF!, 1),2)</f>
        <v>#REF!</v>
      </c>
      <c r="N61" t="e">
        <f>#REF!</f>
        <v>#REF!</v>
      </c>
      <c r="O61" t="e">
        <f>#REF!</f>
        <v>#REF!</v>
      </c>
      <c r="P61" t="e">
        <f>#REF!</f>
        <v>#REF!</v>
      </c>
      <c r="R61" t="e">
        <f>ROUND(P61*I61, 2)</f>
        <v>#REF!</v>
      </c>
      <c r="S61" t="e">
        <f>#REF!*IF(#REF!&lt;&gt; 0,#REF!, 1)</f>
        <v>#REF!</v>
      </c>
      <c r="T61" t="e">
        <f>ROUND(S61*I61, 2)</f>
        <v>#REF!</v>
      </c>
      <c r="U61">
        <v>3</v>
      </c>
      <c r="Z61" t="e">
        <f>#REF!</f>
        <v>#REF!</v>
      </c>
      <c r="AA61">
        <v>1971900860</v>
      </c>
      <c r="AB61">
        <v>1971900860</v>
      </c>
    </row>
    <row r="62" spans="1:28" x14ac:dyDescent="0.2">
      <c r="A62">
        <v>20</v>
      </c>
      <c r="B62">
        <v>109</v>
      </c>
      <c r="C62">
        <v>3</v>
      </c>
      <c r="D62">
        <v>0</v>
      </c>
      <c r="E62" t="e">
        <f>#REF!</f>
        <v>#REF!</v>
      </c>
      <c r="F62" t="e">
        <f>#REF!</f>
        <v>#REF!</v>
      </c>
      <c r="G62" t="e">
        <f>#REF!</f>
        <v>#REF!</v>
      </c>
      <c r="H62" t="e">
        <f>#REF!</f>
        <v>#REF!</v>
      </c>
      <c r="I62" t="e">
        <f>#REF!*#REF!</f>
        <v>#REF!</v>
      </c>
      <c r="J62" t="e">
        <f>#REF!</f>
        <v>#REF!</v>
      </c>
      <c r="K62" t="e">
        <f>#REF!</f>
        <v>#REF!</v>
      </c>
      <c r="M62" t="e">
        <f t="shared" ref="M62:M67" si="12">ROUND(I62*K62, 2)</f>
        <v>#REF!</v>
      </c>
      <c r="N62" t="e">
        <f>#REF!</f>
        <v>#REF!</v>
      </c>
      <c r="O62" t="e">
        <f t="shared" ref="O62:O67" si="13">ROUND(I62*N62, 2)</f>
        <v>#REF!</v>
      </c>
      <c r="P62" t="e">
        <f>#REF!</f>
        <v>#REF!</v>
      </c>
      <c r="R62" t="e">
        <f t="shared" ref="R62:R67" si="14">ROUND(I62*P62, 2)</f>
        <v>#REF!</v>
      </c>
      <c r="S62" t="e">
        <f>#REF!</f>
        <v>#REF!</v>
      </c>
      <c r="T62" t="e">
        <f t="shared" ref="T62:T67" si="15">ROUND(I62*S62, 2)</f>
        <v>#REF!</v>
      </c>
      <c r="U62">
        <v>3</v>
      </c>
      <c r="Z62" t="e">
        <f>#REF!</f>
        <v>#REF!</v>
      </c>
      <c r="AA62">
        <v>584480756</v>
      </c>
      <c r="AB62">
        <v>-695526430</v>
      </c>
    </row>
    <row r="63" spans="1:28" x14ac:dyDescent="0.2">
      <c r="A63">
        <v>20</v>
      </c>
      <c r="B63">
        <v>108</v>
      </c>
      <c r="C63">
        <v>3</v>
      </c>
      <c r="D63">
        <v>0</v>
      </c>
      <c r="E63" t="e">
        <f>#REF!</f>
        <v>#REF!</v>
      </c>
      <c r="F63" t="e">
        <f>#REF!</f>
        <v>#REF!</v>
      </c>
      <c r="G63" t="e">
        <f>#REF!</f>
        <v>#REF!</v>
      </c>
      <c r="H63" t="e">
        <f>#REF!</f>
        <v>#REF!</v>
      </c>
      <c r="I63" t="e">
        <f>#REF!*#REF!</f>
        <v>#REF!</v>
      </c>
      <c r="J63" t="e">
        <f>#REF!</f>
        <v>#REF!</v>
      </c>
      <c r="K63" t="e">
        <f>#REF!</f>
        <v>#REF!</v>
      </c>
      <c r="M63" t="e">
        <f t="shared" si="12"/>
        <v>#REF!</v>
      </c>
      <c r="N63" t="e">
        <f>#REF!</f>
        <v>#REF!</v>
      </c>
      <c r="O63" t="e">
        <f t="shared" si="13"/>
        <v>#REF!</v>
      </c>
      <c r="P63" t="e">
        <f>#REF!</f>
        <v>#REF!</v>
      </c>
      <c r="R63" t="e">
        <f t="shared" si="14"/>
        <v>#REF!</v>
      </c>
      <c r="S63" t="e">
        <f>#REF!</f>
        <v>#REF!</v>
      </c>
      <c r="T63" t="e">
        <f t="shared" si="15"/>
        <v>#REF!</v>
      </c>
      <c r="U63">
        <v>3</v>
      </c>
      <c r="Z63" t="e">
        <f>#REF!</f>
        <v>#REF!</v>
      </c>
      <c r="AA63">
        <v>-1957384177</v>
      </c>
      <c r="AB63">
        <v>-1046339522</v>
      </c>
    </row>
    <row r="64" spans="1:28" x14ac:dyDescent="0.2">
      <c r="A64">
        <v>20</v>
      </c>
      <c r="B64">
        <v>107</v>
      </c>
      <c r="C64">
        <v>3</v>
      </c>
      <c r="D64">
        <v>0</v>
      </c>
      <c r="E64" t="e">
        <f>#REF!</f>
        <v>#REF!</v>
      </c>
      <c r="F64" t="e">
        <f>#REF!</f>
        <v>#REF!</v>
      </c>
      <c r="G64" t="e">
        <f>#REF!</f>
        <v>#REF!</v>
      </c>
      <c r="H64" t="e">
        <f>#REF!</f>
        <v>#REF!</v>
      </c>
      <c r="I64" t="e">
        <f>#REF!*#REF!</f>
        <v>#REF!</v>
      </c>
      <c r="J64" t="e">
        <f>#REF!</f>
        <v>#REF!</v>
      </c>
      <c r="K64" t="e">
        <f>#REF!</f>
        <v>#REF!</v>
      </c>
      <c r="M64" t="e">
        <f t="shared" si="12"/>
        <v>#REF!</v>
      </c>
      <c r="N64" t="e">
        <f>#REF!</f>
        <v>#REF!</v>
      </c>
      <c r="O64" t="e">
        <f t="shared" si="13"/>
        <v>#REF!</v>
      </c>
      <c r="P64" t="e">
        <f>#REF!</f>
        <v>#REF!</v>
      </c>
      <c r="R64" t="e">
        <f t="shared" si="14"/>
        <v>#REF!</v>
      </c>
      <c r="S64" t="e">
        <f>#REF!</f>
        <v>#REF!</v>
      </c>
      <c r="T64" t="e">
        <f t="shared" si="15"/>
        <v>#REF!</v>
      </c>
      <c r="U64">
        <v>3</v>
      </c>
      <c r="Z64" t="e">
        <f>#REF!</f>
        <v>#REF!</v>
      </c>
      <c r="AA64">
        <v>826088749</v>
      </c>
      <c r="AB64">
        <v>-849432745</v>
      </c>
    </row>
    <row r="65" spans="1:28" x14ac:dyDescent="0.2">
      <c r="A65">
        <v>20</v>
      </c>
      <c r="B65">
        <v>106</v>
      </c>
      <c r="C65">
        <v>3</v>
      </c>
      <c r="D65">
        <v>0</v>
      </c>
      <c r="E65" t="e">
        <f>#REF!</f>
        <v>#REF!</v>
      </c>
      <c r="F65" t="e">
        <f>#REF!</f>
        <v>#REF!</v>
      </c>
      <c r="G65" t="e">
        <f>#REF!</f>
        <v>#REF!</v>
      </c>
      <c r="H65" t="e">
        <f>#REF!</f>
        <v>#REF!</v>
      </c>
      <c r="I65" t="e">
        <f>#REF!*#REF!</f>
        <v>#REF!</v>
      </c>
      <c r="J65" t="e">
        <f>#REF!</f>
        <v>#REF!</v>
      </c>
      <c r="K65" t="e">
        <f>#REF!</f>
        <v>#REF!</v>
      </c>
      <c r="M65" t="e">
        <f t="shared" si="12"/>
        <v>#REF!</v>
      </c>
      <c r="N65" t="e">
        <f>#REF!</f>
        <v>#REF!</v>
      </c>
      <c r="O65" t="e">
        <f t="shared" si="13"/>
        <v>#REF!</v>
      </c>
      <c r="P65" t="e">
        <f>#REF!</f>
        <v>#REF!</v>
      </c>
      <c r="R65" t="e">
        <f t="shared" si="14"/>
        <v>#REF!</v>
      </c>
      <c r="S65" t="e">
        <f>#REF!</f>
        <v>#REF!</v>
      </c>
      <c r="T65" t="e">
        <f t="shared" si="15"/>
        <v>#REF!</v>
      </c>
      <c r="U65">
        <v>3</v>
      </c>
      <c r="Z65" t="e">
        <f>#REF!</f>
        <v>#REF!</v>
      </c>
      <c r="AA65">
        <v>386889616</v>
      </c>
      <c r="AB65">
        <v>-1663962956</v>
      </c>
    </row>
    <row r="66" spans="1:28" x14ac:dyDescent="0.2">
      <c r="A66">
        <v>20</v>
      </c>
      <c r="B66">
        <v>105</v>
      </c>
      <c r="C66">
        <v>3</v>
      </c>
      <c r="D66">
        <v>0</v>
      </c>
      <c r="E66" t="e">
        <f>#REF!</f>
        <v>#REF!</v>
      </c>
      <c r="F66" t="e">
        <f>#REF!</f>
        <v>#REF!</v>
      </c>
      <c r="G66" t="e">
        <f>#REF!</f>
        <v>#REF!</v>
      </c>
      <c r="H66" t="e">
        <f>#REF!</f>
        <v>#REF!</v>
      </c>
      <c r="I66" t="e">
        <f>#REF!*#REF!</f>
        <v>#REF!</v>
      </c>
      <c r="J66" t="e">
        <f>#REF!</f>
        <v>#REF!</v>
      </c>
      <c r="K66" t="e">
        <f>#REF!</f>
        <v>#REF!</v>
      </c>
      <c r="M66" t="e">
        <f t="shared" si="12"/>
        <v>#REF!</v>
      </c>
      <c r="N66" t="e">
        <f>#REF!</f>
        <v>#REF!</v>
      </c>
      <c r="O66" t="e">
        <f t="shared" si="13"/>
        <v>#REF!</v>
      </c>
      <c r="P66" t="e">
        <f>#REF!</f>
        <v>#REF!</v>
      </c>
      <c r="R66" t="e">
        <f t="shared" si="14"/>
        <v>#REF!</v>
      </c>
      <c r="S66" t="e">
        <f>#REF!</f>
        <v>#REF!</v>
      </c>
      <c r="T66" t="e">
        <f t="shared" si="15"/>
        <v>#REF!</v>
      </c>
      <c r="U66">
        <v>3</v>
      </c>
      <c r="Z66" t="e">
        <f>#REF!</f>
        <v>#REF!</v>
      </c>
      <c r="AA66">
        <v>-1462611633</v>
      </c>
      <c r="AB66">
        <v>503211101</v>
      </c>
    </row>
    <row r="67" spans="1:28" x14ac:dyDescent="0.2">
      <c r="A67">
        <v>20</v>
      </c>
      <c r="B67">
        <v>104</v>
      </c>
      <c r="C67">
        <v>3</v>
      </c>
      <c r="D67">
        <v>0</v>
      </c>
      <c r="E67" t="e">
        <f>#REF!</f>
        <v>#REF!</v>
      </c>
      <c r="F67" t="e">
        <f>#REF!</f>
        <v>#REF!</v>
      </c>
      <c r="G67" t="e">
        <f>#REF!</f>
        <v>#REF!</v>
      </c>
      <c r="H67" t="e">
        <f>#REF!</f>
        <v>#REF!</v>
      </c>
      <c r="I67" t="e">
        <f>#REF!*#REF!</f>
        <v>#REF!</v>
      </c>
      <c r="J67" t="e">
        <f>#REF!</f>
        <v>#REF!</v>
      </c>
      <c r="K67" t="e">
        <f>#REF!</f>
        <v>#REF!</v>
      </c>
      <c r="M67" t="e">
        <f t="shared" si="12"/>
        <v>#REF!</v>
      </c>
      <c r="N67" t="e">
        <f>#REF!</f>
        <v>#REF!</v>
      </c>
      <c r="O67" t="e">
        <f t="shared" si="13"/>
        <v>#REF!</v>
      </c>
      <c r="P67" t="e">
        <f>#REF!</f>
        <v>#REF!</v>
      </c>
      <c r="R67" t="e">
        <f t="shared" si="14"/>
        <v>#REF!</v>
      </c>
      <c r="S67" t="e">
        <f>#REF!</f>
        <v>#REF!</v>
      </c>
      <c r="T67" t="e">
        <f t="shared" si="15"/>
        <v>#REF!</v>
      </c>
      <c r="U67">
        <v>3</v>
      </c>
      <c r="Z67" t="e">
        <f>#REF!</f>
        <v>#REF!</v>
      </c>
      <c r="AA67">
        <v>1035058684</v>
      </c>
      <c r="AB67">
        <v>2124723791</v>
      </c>
    </row>
    <row r="68" spans="1:28" x14ac:dyDescent="0.2">
      <c r="A68" t="e">
        <f>#REF!</f>
        <v>#REF!</v>
      </c>
      <c r="B68">
        <v>56</v>
      </c>
      <c r="C68">
        <v>3</v>
      </c>
      <c r="D68" t="e">
        <f>#REF!</f>
        <v>#REF!</v>
      </c>
      <c r="E68" t="e">
        <f>#REF!</f>
        <v>#REF!</v>
      </c>
      <c r="F68" t="e">
        <f>#REF!</f>
        <v>#REF!</v>
      </c>
      <c r="G68" t="e">
        <f>#REF!</f>
        <v>#REF!</v>
      </c>
      <c r="H68" t="e">
        <f>#REF!</f>
        <v>#REF!</v>
      </c>
      <c r="I68" t="e">
        <f>#REF!</f>
        <v>#REF!</v>
      </c>
      <c r="J68">
        <v>1</v>
      </c>
      <c r="K68" t="e">
        <f>ROUND(#REF!/IF(#REF!&lt;&gt; 0,#REF!, 1),2)</f>
        <v>#REF!</v>
      </c>
      <c r="M68" t="e">
        <f>ROUND(#REF!/IF(#REF!&lt;&gt; 0,#REF!, 1),2)</f>
        <v>#REF!</v>
      </c>
      <c r="N68" t="e">
        <f>#REF!</f>
        <v>#REF!</v>
      </c>
      <c r="O68" t="e">
        <f>#REF!</f>
        <v>#REF!</v>
      </c>
      <c r="P68" t="e">
        <f>#REF!</f>
        <v>#REF!</v>
      </c>
      <c r="R68" t="e">
        <f t="shared" ref="R68:R80" si="16">ROUND(P68*I68, 2)</f>
        <v>#REF!</v>
      </c>
      <c r="S68" t="e">
        <f>#REF!*IF(#REF!&lt;&gt; 0,#REF!, 1)</f>
        <v>#REF!</v>
      </c>
      <c r="T68" t="e">
        <f t="shared" ref="T68:T80" si="17">ROUND(S68*I68, 2)</f>
        <v>#REF!</v>
      </c>
      <c r="U68">
        <v>3</v>
      </c>
      <c r="Z68" t="e">
        <f>#REF!</f>
        <v>#REF!</v>
      </c>
      <c r="AA68">
        <v>-773281646</v>
      </c>
      <c r="AB68">
        <v>-773281646</v>
      </c>
    </row>
    <row r="69" spans="1:28" x14ac:dyDescent="0.2">
      <c r="A69" t="e">
        <f>#REF!</f>
        <v>#REF!</v>
      </c>
      <c r="B69">
        <v>57</v>
      </c>
      <c r="C69">
        <v>3</v>
      </c>
      <c r="D69" t="e">
        <f>#REF!</f>
        <v>#REF!</v>
      </c>
      <c r="E69" t="e">
        <f>#REF!</f>
        <v>#REF!</v>
      </c>
      <c r="F69" t="e">
        <f>#REF!</f>
        <v>#REF!</v>
      </c>
      <c r="G69" t="e">
        <f>#REF!</f>
        <v>#REF!</v>
      </c>
      <c r="H69" t="e">
        <f>#REF!</f>
        <v>#REF!</v>
      </c>
      <c r="I69" t="e">
        <f>#REF!</f>
        <v>#REF!</v>
      </c>
      <c r="J69">
        <v>1</v>
      </c>
      <c r="K69" t="e">
        <f>ROUND(#REF!/IF(#REF!&lt;&gt; 0,#REF!, 1),2)</f>
        <v>#REF!</v>
      </c>
      <c r="M69" t="e">
        <f>ROUND(#REF!/IF(#REF!&lt;&gt; 0,#REF!, 1),2)</f>
        <v>#REF!</v>
      </c>
      <c r="N69" t="e">
        <f>#REF!</f>
        <v>#REF!</v>
      </c>
      <c r="O69" t="e">
        <f>#REF!</f>
        <v>#REF!</v>
      </c>
      <c r="P69" t="e">
        <f>#REF!</f>
        <v>#REF!</v>
      </c>
      <c r="R69" t="e">
        <f t="shared" si="16"/>
        <v>#REF!</v>
      </c>
      <c r="S69" t="e">
        <f>#REF!*IF(#REF!&lt;&gt; 0,#REF!, 1)</f>
        <v>#REF!</v>
      </c>
      <c r="T69" t="e">
        <f t="shared" si="17"/>
        <v>#REF!</v>
      </c>
      <c r="U69">
        <v>3</v>
      </c>
      <c r="Z69" t="e">
        <f>#REF!</f>
        <v>#REF!</v>
      </c>
      <c r="AA69">
        <v>-748471748</v>
      </c>
      <c r="AB69">
        <v>-748471748</v>
      </c>
    </row>
    <row r="70" spans="1:28" x14ac:dyDescent="0.2">
      <c r="A70" t="e">
        <f>#REF!</f>
        <v>#REF!</v>
      </c>
      <c r="B70">
        <v>58</v>
      </c>
      <c r="C70">
        <v>3</v>
      </c>
      <c r="D70" t="e">
        <f>#REF!</f>
        <v>#REF!</v>
      </c>
      <c r="E70" t="e">
        <f>#REF!</f>
        <v>#REF!</v>
      </c>
      <c r="F70" t="e">
        <f>#REF!</f>
        <v>#REF!</v>
      </c>
      <c r="G70" t="e">
        <f>#REF!</f>
        <v>#REF!</v>
      </c>
      <c r="H70" t="e">
        <f>#REF!</f>
        <v>#REF!</v>
      </c>
      <c r="I70" t="e">
        <f>#REF!</f>
        <v>#REF!</v>
      </c>
      <c r="J70">
        <v>1</v>
      </c>
      <c r="K70" t="e">
        <f>ROUND(#REF!/IF(#REF!&lt;&gt; 0,#REF!, 1),2)</f>
        <v>#REF!</v>
      </c>
      <c r="M70" t="e">
        <f>ROUND(#REF!/IF(#REF!&lt;&gt; 0,#REF!, 1),2)</f>
        <v>#REF!</v>
      </c>
      <c r="N70" t="e">
        <f>#REF!</f>
        <v>#REF!</v>
      </c>
      <c r="O70" t="e">
        <f>#REF!</f>
        <v>#REF!</v>
      </c>
      <c r="P70" t="e">
        <f>#REF!</f>
        <v>#REF!</v>
      </c>
      <c r="R70" t="e">
        <f t="shared" si="16"/>
        <v>#REF!</v>
      </c>
      <c r="S70" t="e">
        <f>#REF!*IF(#REF!&lt;&gt; 0,#REF!, 1)</f>
        <v>#REF!</v>
      </c>
      <c r="T70" t="e">
        <f t="shared" si="17"/>
        <v>#REF!</v>
      </c>
      <c r="U70">
        <v>3</v>
      </c>
      <c r="Z70" t="e">
        <f>#REF!</f>
        <v>#REF!</v>
      </c>
      <c r="AA70">
        <v>1721836982</v>
      </c>
      <c r="AB70">
        <v>1721836982</v>
      </c>
    </row>
    <row r="71" spans="1:28" x14ac:dyDescent="0.2">
      <c r="A71" t="e">
        <f>#REF!</f>
        <v>#REF!</v>
      </c>
      <c r="B71">
        <v>59</v>
      </c>
      <c r="C71">
        <v>3</v>
      </c>
      <c r="D71" t="e">
        <f>#REF!</f>
        <v>#REF!</v>
      </c>
      <c r="E71" t="e">
        <f>#REF!</f>
        <v>#REF!</v>
      </c>
      <c r="F71" t="e">
        <f>#REF!</f>
        <v>#REF!</v>
      </c>
      <c r="G71" t="e">
        <f>#REF!</f>
        <v>#REF!</v>
      </c>
      <c r="H71" t="e">
        <f>#REF!</f>
        <v>#REF!</v>
      </c>
      <c r="I71" t="e">
        <f>#REF!</f>
        <v>#REF!</v>
      </c>
      <c r="J71">
        <v>1</v>
      </c>
      <c r="K71" t="e">
        <f>ROUND(#REF!/IF(#REF!&lt;&gt; 0,#REF!, 1),2)</f>
        <v>#REF!</v>
      </c>
      <c r="M71" t="e">
        <f>ROUND(#REF!/IF(#REF!&lt;&gt; 0,#REF!, 1),2)</f>
        <v>#REF!</v>
      </c>
      <c r="N71" t="e">
        <f>#REF!</f>
        <v>#REF!</v>
      </c>
      <c r="O71" t="e">
        <f>#REF!</f>
        <v>#REF!</v>
      </c>
      <c r="P71" t="e">
        <f>#REF!</f>
        <v>#REF!</v>
      </c>
      <c r="R71" t="e">
        <f t="shared" si="16"/>
        <v>#REF!</v>
      </c>
      <c r="S71" t="e">
        <f>#REF!*IF(#REF!&lt;&gt; 0,#REF!, 1)</f>
        <v>#REF!</v>
      </c>
      <c r="T71" t="e">
        <f t="shared" si="17"/>
        <v>#REF!</v>
      </c>
      <c r="U71">
        <v>3</v>
      </c>
      <c r="Z71" t="e">
        <f>#REF!</f>
        <v>#REF!</v>
      </c>
      <c r="AA71">
        <v>-330405416</v>
      </c>
      <c r="AB71">
        <v>-330405416</v>
      </c>
    </row>
    <row r="72" spans="1:28" x14ac:dyDescent="0.2">
      <c r="A72" t="e">
        <f>#REF!</f>
        <v>#REF!</v>
      </c>
      <c r="B72">
        <v>60</v>
      </c>
      <c r="C72">
        <v>3</v>
      </c>
      <c r="D72" t="e">
        <f>#REF!</f>
        <v>#REF!</v>
      </c>
      <c r="E72" t="e">
        <f>#REF!</f>
        <v>#REF!</v>
      </c>
      <c r="F72" t="e">
        <f>#REF!</f>
        <v>#REF!</v>
      </c>
      <c r="G72" t="e">
        <f>#REF!</f>
        <v>#REF!</v>
      </c>
      <c r="H72" t="e">
        <f>#REF!</f>
        <v>#REF!</v>
      </c>
      <c r="I72" t="e">
        <f>#REF!</f>
        <v>#REF!</v>
      </c>
      <c r="J72">
        <v>1</v>
      </c>
      <c r="K72" t="e">
        <f>#REF!</f>
        <v>#REF!</v>
      </c>
      <c r="M72" t="e">
        <f>ROUND(K72*I72, 2)</f>
        <v>#REF!</v>
      </c>
      <c r="N72" t="e">
        <f>#REF!*IF(#REF!&lt;&gt; 0,#REF!, 1)</f>
        <v>#REF!</v>
      </c>
      <c r="O72" t="e">
        <f>ROUND(N72*I72, 2)</f>
        <v>#REF!</v>
      </c>
      <c r="P72" t="e">
        <f>#REF!</f>
        <v>#REF!</v>
      </c>
      <c r="R72" t="e">
        <f t="shared" si="16"/>
        <v>#REF!</v>
      </c>
      <c r="S72" t="e">
        <f>#REF!*IF(#REF!&lt;&gt; 0,#REF!, 1)</f>
        <v>#REF!</v>
      </c>
      <c r="T72" t="e">
        <f t="shared" si="17"/>
        <v>#REF!</v>
      </c>
      <c r="U72">
        <v>3</v>
      </c>
      <c r="Z72" t="e">
        <f>#REF!</f>
        <v>#REF!</v>
      </c>
      <c r="AA72">
        <v>690881686</v>
      </c>
      <c r="AB72">
        <v>1989540010</v>
      </c>
    </row>
    <row r="73" spans="1:28" x14ac:dyDescent="0.2">
      <c r="A73" t="e">
        <f>#REF!</f>
        <v>#REF!</v>
      </c>
      <c r="B73">
        <v>61</v>
      </c>
      <c r="C73">
        <v>3</v>
      </c>
      <c r="D73" t="e">
        <f>#REF!</f>
        <v>#REF!</v>
      </c>
      <c r="E73" t="e">
        <f>#REF!</f>
        <v>#REF!</v>
      </c>
      <c r="F73" t="e">
        <f>#REF!</f>
        <v>#REF!</v>
      </c>
      <c r="G73" t="e">
        <f>#REF!</f>
        <v>#REF!</v>
      </c>
      <c r="H73" t="e">
        <f>#REF!</f>
        <v>#REF!</v>
      </c>
      <c r="I73" t="e">
        <f>#REF!</f>
        <v>#REF!</v>
      </c>
      <c r="J73">
        <v>1</v>
      </c>
      <c r="K73" t="e">
        <f>ROUND(#REF!/IF(#REF!&lt;&gt; 0,#REF!, 1),2)</f>
        <v>#REF!</v>
      </c>
      <c r="M73" t="e">
        <f>ROUND(#REF!/IF(#REF!&lt;&gt; 0,#REF!, 1),2)</f>
        <v>#REF!</v>
      </c>
      <c r="N73" t="e">
        <f>#REF!</f>
        <v>#REF!</v>
      </c>
      <c r="O73" t="e">
        <f>#REF!</f>
        <v>#REF!</v>
      </c>
      <c r="P73" t="e">
        <f>#REF!</f>
        <v>#REF!</v>
      </c>
      <c r="R73" t="e">
        <f t="shared" si="16"/>
        <v>#REF!</v>
      </c>
      <c r="S73" t="e">
        <f>#REF!*IF(#REF!&lt;&gt; 0,#REF!, 1)</f>
        <v>#REF!</v>
      </c>
      <c r="T73" t="e">
        <f t="shared" si="17"/>
        <v>#REF!</v>
      </c>
      <c r="U73">
        <v>3</v>
      </c>
      <c r="Z73" t="e">
        <f>#REF!</f>
        <v>#REF!</v>
      </c>
      <c r="AA73">
        <v>2089386482</v>
      </c>
      <c r="AB73">
        <v>2089386482</v>
      </c>
    </row>
    <row r="74" spans="1:28" x14ac:dyDescent="0.2">
      <c r="A74" t="e">
        <f>#REF!</f>
        <v>#REF!</v>
      </c>
      <c r="B74">
        <v>62</v>
      </c>
      <c r="C74">
        <v>3</v>
      </c>
      <c r="D74" t="e">
        <f>#REF!</f>
        <v>#REF!</v>
      </c>
      <c r="E74" t="e">
        <f>#REF!</f>
        <v>#REF!</v>
      </c>
      <c r="F74" t="e">
        <f>#REF!</f>
        <v>#REF!</v>
      </c>
      <c r="G74" t="e">
        <f>#REF!</f>
        <v>#REF!</v>
      </c>
      <c r="H74" t="e">
        <f>#REF!</f>
        <v>#REF!</v>
      </c>
      <c r="I74" t="e">
        <f>#REF!</f>
        <v>#REF!</v>
      </c>
      <c r="J74">
        <v>1</v>
      </c>
      <c r="K74" t="e">
        <f>#REF!</f>
        <v>#REF!</v>
      </c>
      <c r="M74" t="e">
        <f>ROUND(K74*I74, 2)</f>
        <v>#REF!</v>
      </c>
      <c r="N74" t="e">
        <f>#REF!*IF(#REF!&lt;&gt; 0,#REF!, 1)</f>
        <v>#REF!</v>
      </c>
      <c r="O74" t="e">
        <f>ROUND(N74*I74, 2)</f>
        <v>#REF!</v>
      </c>
      <c r="P74" t="e">
        <f>#REF!</f>
        <v>#REF!</v>
      </c>
      <c r="R74" t="e">
        <f t="shared" si="16"/>
        <v>#REF!</v>
      </c>
      <c r="S74" t="e">
        <f>#REF!*IF(#REF!&lt;&gt; 0,#REF!, 1)</f>
        <v>#REF!</v>
      </c>
      <c r="T74" t="e">
        <f t="shared" si="17"/>
        <v>#REF!</v>
      </c>
      <c r="U74">
        <v>3</v>
      </c>
      <c r="Z74" t="e">
        <f>#REF!</f>
        <v>#REF!</v>
      </c>
      <c r="AA74">
        <v>-1661346066</v>
      </c>
      <c r="AB74">
        <v>-2054747489</v>
      </c>
    </row>
    <row r="75" spans="1:28" x14ac:dyDescent="0.2">
      <c r="A75" t="e">
        <f>#REF!</f>
        <v>#REF!</v>
      </c>
      <c r="B75">
        <v>63</v>
      </c>
      <c r="C75">
        <v>3</v>
      </c>
      <c r="D75" t="e">
        <f>#REF!</f>
        <v>#REF!</v>
      </c>
      <c r="E75" t="e">
        <f>#REF!</f>
        <v>#REF!</v>
      </c>
      <c r="F75" t="e">
        <f>#REF!</f>
        <v>#REF!</v>
      </c>
      <c r="G75" t="e">
        <f>#REF!</f>
        <v>#REF!</v>
      </c>
      <c r="H75" t="e">
        <f>#REF!</f>
        <v>#REF!</v>
      </c>
      <c r="I75" t="e">
        <f>#REF!</f>
        <v>#REF!</v>
      </c>
      <c r="J75">
        <v>1</v>
      </c>
      <c r="K75" t="e">
        <f>#REF!</f>
        <v>#REF!</v>
      </c>
      <c r="M75" t="e">
        <f>ROUND(K75*I75, 2)</f>
        <v>#REF!</v>
      </c>
      <c r="N75" t="e">
        <f>#REF!*IF(#REF!&lt;&gt; 0,#REF!, 1)</f>
        <v>#REF!</v>
      </c>
      <c r="O75" t="e">
        <f>ROUND(N75*I75, 2)</f>
        <v>#REF!</v>
      </c>
      <c r="P75" t="e">
        <f>#REF!</f>
        <v>#REF!</v>
      </c>
      <c r="R75" t="e">
        <f t="shared" si="16"/>
        <v>#REF!</v>
      </c>
      <c r="S75" t="e">
        <f>#REF!*IF(#REF!&lt;&gt; 0,#REF!, 1)</f>
        <v>#REF!</v>
      </c>
      <c r="T75" t="e">
        <f t="shared" si="17"/>
        <v>#REF!</v>
      </c>
      <c r="U75">
        <v>3</v>
      </c>
      <c r="Z75" t="e">
        <f>#REF!</f>
        <v>#REF!</v>
      </c>
      <c r="AA75">
        <v>-356078372</v>
      </c>
      <c r="AB75">
        <v>-174142151</v>
      </c>
    </row>
    <row r="76" spans="1:28" x14ac:dyDescent="0.2">
      <c r="A76" t="e">
        <f>#REF!</f>
        <v>#REF!</v>
      </c>
      <c r="B76">
        <v>64</v>
      </c>
      <c r="C76">
        <v>3</v>
      </c>
      <c r="D76" t="e">
        <f>#REF!</f>
        <v>#REF!</v>
      </c>
      <c r="E76" t="e">
        <f>#REF!</f>
        <v>#REF!</v>
      </c>
      <c r="F76" t="e">
        <f>#REF!</f>
        <v>#REF!</v>
      </c>
      <c r="G76" t="e">
        <f>#REF!</f>
        <v>#REF!</v>
      </c>
      <c r="H76" t="e">
        <f>#REF!</f>
        <v>#REF!</v>
      </c>
      <c r="I76" t="e">
        <f>#REF!</f>
        <v>#REF!</v>
      </c>
      <c r="J76">
        <v>1</v>
      </c>
      <c r="K76" t="e">
        <f>#REF!</f>
        <v>#REF!</v>
      </c>
      <c r="M76" t="e">
        <f>ROUND(K76*I76, 2)</f>
        <v>#REF!</v>
      </c>
      <c r="N76" t="e">
        <f>#REF!*IF(#REF!&lt;&gt; 0,#REF!, 1)</f>
        <v>#REF!</v>
      </c>
      <c r="O76" t="e">
        <f>ROUND(N76*I76, 2)</f>
        <v>#REF!</v>
      </c>
      <c r="P76" t="e">
        <f>#REF!</f>
        <v>#REF!</v>
      </c>
      <c r="R76" t="e">
        <f t="shared" si="16"/>
        <v>#REF!</v>
      </c>
      <c r="S76" t="e">
        <f>#REF!*IF(#REF!&lt;&gt; 0,#REF!, 1)</f>
        <v>#REF!</v>
      </c>
      <c r="T76" t="e">
        <f t="shared" si="17"/>
        <v>#REF!</v>
      </c>
      <c r="U76">
        <v>3</v>
      </c>
      <c r="Z76" t="e">
        <f>#REF!</f>
        <v>#REF!</v>
      </c>
      <c r="AA76">
        <v>1550393316</v>
      </c>
      <c r="AB76">
        <v>353671889</v>
      </c>
    </row>
    <row r="77" spans="1:28" x14ac:dyDescent="0.2">
      <c r="A77" t="e">
        <f>#REF!</f>
        <v>#REF!</v>
      </c>
      <c r="B77">
        <v>65</v>
      </c>
      <c r="C77">
        <v>3</v>
      </c>
      <c r="D77" t="e">
        <f>#REF!</f>
        <v>#REF!</v>
      </c>
      <c r="E77" t="e">
        <f>#REF!</f>
        <v>#REF!</v>
      </c>
      <c r="F77" t="e">
        <f>#REF!</f>
        <v>#REF!</v>
      </c>
      <c r="G77" t="e">
        <f>#REF!</f>
        <v>#REF!</v>
      </c>
      <c r="H77" t="e">
        <f>#REF!</f>
        <v>#REF!</v>
      </c>
      <c r="I77" t="e">
        <f>#REF!</f>
        <v>#REF!</v>
      </c>
      <c r="J77">
        <v>1</v>
      </c>
      <c r="K77" t="e">
        <f>ROUND(#REF!/IF(#REF!&lt;&gt; 0,#REF!, 1),2)</f>
        <v>#REF!</v>
      </c>
      <c r="M77" t="e">
        <f>ROUND(#REF!/IF(#REF!&lt;&gt; 0,#REF!, 1),2)</f>
        <v>#REF!</v>
      </c>
      <c r="N77" t="e">
        <f>#REF!</f>
        <v>#REF!</v>
      </c>
      <c r="O77" t="e">
        <f>#REF!</f>
        <v>#REF!</v>
      </c>
      <c r="P77" t="e">
        <f>#REF!</f>
        <v>#REF!</v>
      </c>
      <c r="R77" t="e">
        <f t="shared" si="16"/>
        <v>#REF!</v>
      </c>
      <c r="S77" t="e">
        <f>#REF!*IF(#REF!&lt;&gt; 0,#REF!, 1)</f>
        <v>#REF!</v>
      </c>
      <c r="T77" t="e">
        <f t="shared" si="17"/>
        <v>#REF!</v>
      </c>
      <c r="U77">
        <v>3</v>
      </c>
      <c r="Z77" t="e">
        <f>#REF!</f>
        <v>#REF!</v>
      </c>
      <c r="AA77">
        <v>598910089</v>
      </c>
      <c r="AB77">
        <v>281904759</v>
      </c>
    </row>
    <row r="78" spans="1:28" x14ac:dyDescent="0.2">
      <c r="A78" t="e">
        <f>#REF!</f>
        <v>#REF!</v>
      </c>
      <c r="B78">
        <v>66</v>
      </c>
      <c r="C78">
        <v>3</v>
      </c>
      <c r="D78" t="e">
        <f>#REF!</f>
        <v>#REF!</v>
      </c>
      <c r="E78" t="e">
        <f>#REF!</f>
        <v>#REF!</v>
      </c>
      <c r="F78" t="e">
        <f>#REF!</f>
        <v>#REF!</v>
      </c>
      <c r="G78" t="e">
        <f>#REF!</f>
        <v>#REF!</v>
      </c>
      <c r="H78" t="e">
        <f>#REF!</f>
        <v>#REF!</v>
      </c>
      <c r="I78" t="e">
        <f>#REF!</f>
        <v>#REF!</v>
      </c>
      <c r="J78">
        <v>1</v>
      </c>
      <c r="K78" t="e">
        <f>#REF!</f>
        <v>#REF!</v>
      </c>
      <c r="M78" t="e">
        <f>ROUND(K78*I78, 2)</f>
        <v>#REF!</v>
      </c>
      <c r="N78" t="e">
        <f>#REF!*IF(#REF!&lt;&gt; 0,#REF!, 1)</f>
        <v>#REF!</v>
      </c>
      <c r="O78" t="e">
        <f>ROUND(N78*I78, 2)</f>
        <v>#REF!</v>
      </c>
      <c r="P78" t="e">
        <f>#REF!</f>
        <v>#REF!</v>
      </c>
      <c r="R78" t="e">
        <f t="shared" si="16"/>
        <v>#REF!</v>
      </c>
      <c r="S78" t="e">
        <f>#REF!*IF(#REF!&lt;&gt; 0,#REF!, 1)</f>
        <v>#REF!</v>
      </c>
      <c r="T78" t="e">
        <f t="shared" si="17"/>
        <v>#REF!</v>
      </c>
      <c r="U78">
        <v>3</v>
      </c>
      <c r="Z78" t="e">
        <f>#REF!</f>
        <v>#REF!</v>
      </c>
      <c r="AA78">
        <v>-706290357</v>
      </c>
      <c r="AB78">
        <v>-1963357753</v>
      </c>
    </row>
    <row r="79" spans="1:28" x14ac:dyDescent="0.2">
      <c r="A79" t="e">
        <f>#REF!</f>
        <v>#REF!</v>
      </c>
      <c r="B79">
        <v>67</v>
      </c>
      <c r="C79">
        <v>3</v>
      </c>
      <c r="D79" t="e">
        <f>#REF!</f>
        <v>#REF!</v>
      </c>
      <c r="E79" t="e">
        <f>#REF!</f>
        <v>#REF!</v>
      </c>
      <c r="F79" t="e">
        <f>#REF!</f>
        <v>#REF!</v>
      </c>
      <c r="G79" t="e">
        <f>#REF!</f>
        <v>#REF!</v>
      </c>
      <c r="H79" t="e">
        <f>#REF!</f>
        <v>#REF!</v>
      </c>
      <c r="I79" t="e">
        <f>#REF!</f>
        <v>#REF!</v>
      </c>
      <c r="J79">
        <v>1</v>
      </c>
      <c r="K79" t="e">
        <f>#REF!</f>
        <v>#REF!</v>
      </c>
      <c r="M79" t="e">
        <f>ROUND(K79*I79, 2)</f>
        <v>#REF!</v>
      </c>
      <c r="N79" t="e">
        <f>#REF!*IF(#REF!&lt;&gt; 0,#REF!, 1)</f>
        <v>#REF!</v>
      </c>
      <c r="O79" t="e">
        <f>ROUND(N79*I79, 2)</f>
        <v>#REF!</v>
      </c>
      <c r="P79" t="e">
        <f>#REF!</f>
        <v>#REF!</v>
      </c>
      <c r="R79" t="e">
        <f t="shared" si="16"/>
        <v>#REF!</v>
      </c>
      <c r="S79" t="e">
        <f>#REF!*IF(#REF!&lt;&gt; 0,#REF!, 1)</f>
        <v>#REF!</v>
      </c>
      <c r="T79" t="e">
        <f t="shared" si="17"/>
        <v>#REF!</v>
      </c>
      <c r="U79">
        <v>3</v>
      </c>
      <c r="Z79" t="e">
        <f>#REF!</f>
        <v>#REF!</v>
      </c>
      <c r="AA79">
        <v>-1451356222</v>
      </c>
      <c r="AB79">
        <v>-331342284</v>
      </c>
    </row>
    <row r="80" spans="1:28" x14ac:dyDescent="0.2">
      <c r="A80" t="e">
        <f>#REF!</f>
        <v>#REF!</v>
      </c>
      <c r="B80">
        <v>68</v>
      </c>
      <c r="C80">
        <v>3</v>
      </c>
      <c r="D80" t="e">
        <f>#REF!</f>
        <v>#REF!</v>
      </c>
      <c r="E80" t="e">
        <f>#REF!</f>
        <v>#REF!</v>
      </c>
      <c r="F80" t="e">
        <f>#REF!</f>
        <v>#REF!</v>
      </c>
      <c r="G80" t="e">
        <f>#REF!</f>
        <v>#REF!</v>
      </c>
      <c r="H80" t="e">
        <f>#REF!</f>
        <v>#REF!</v>
      </c>
      <c r="I80" t="e">
        <f>#REF!</f>
        <v>#REF!</v>
      </c>
      <c r="J80">
        <v>1</v>
      </c>
      <c r="K80" t="e">
        <f>#REF!</f>
        <v>#REF!</v>
      </c>
      <c r="M80" t="e">
        <f>ROUND(K80*I80, 2)</f>
        <v>#REF!</v>
      </c>
      <c r="N80" t="e">
        <f>#REF!*IF(#REF!&lt;&gt; 0,#REF!, 1)</f>
        <v>#REF!</v>
      </c>
      <c r="O80" t="e">
        <f>ROUND(N80*I80, 2)</f>
        <v>#REF!</v>
      </c>
      <c r="P80" t="e">
        <f>#REF!</f>
        <v>#REF!</v>
      </c>
      <c r="R80" t="e">
        <f t="shared" si="16"/>
        <v>#REF!</v>
      </c>
      <c r="S80" t="e">
        <f>#REF!*IF(#REF!&lt;&gt; 0,#REF!, 1)</f>
        <v>#REF!</v>
      </c>
      <c r="T80" t="e">
        <f t="shared" si="17"/>
        <v>#REF!</v>
      </c>
      <c r="U80">
        <v>3</v>
      </c>
      <c r="Z80" t="e">
        <f>#REF!</f>
        <v>#REF!</v>
      </c>
      <c r="AA80">
        <v>-1129564737</v>
      </c>
      <c r="AB80">
        <v>972415033</v>
      </c>
    </row>
    <row r="81" spans="1:28" x14ac:dyDescent="0.2">
      <c r="A81">
        <v>20</v>
      </c>
      <c r="B81">
        <v>116</v>
      </c>
      <c r="C81">
        <v>3</v>
      </c>
      <c r="D81">
        <v>0</v>
      </c>
      <c r="E81" t="e">
        <f>#REF!</f>
        <v>#REF!</v>
      </c>
      <c r="F81" t="e">
        <f>#REF!</f>
        <v>#REF!</v>
      </c>
      <c r="G81" t="e">
        <f>#REF!</f>
        <v>#REF!</v>
      </c>
      <c r="H81" t="e">
        <f>#REF!</f>
        <v>#REF!</v>
      </c>
      <c r="I81" t="e">
        <f>#REF!*#REF!</f>
        <v>#REF!</v>
      </c>
      <c r="J81" t="e">
        <f>#REF!</f>
        <v>#REF!</v>
      </c>
      <c r="K81" t="e">
        <f>#REF!</f>
        <v>#REF!</v>
      </c>
      <c r="M81" t="e">
        <f t="shared" ref="M81:M87" si="18">ROUND(I81*K81, 2)</f>
        <v>#REF!</v>
      </c>
      <c r="N81" t="e">
        <f>#REF!</f>
        <v>#REF!</v>
      </c>
      <c r="O81" t="e">
        <f t="shared" ref="O81:O87" si="19">ROUND(I81*N81, 2)</f>
        <v>#REF!</v>
      </c>
      <c r="P81" t="e">
        <f>#REF!</f>
        <v>#REF!</v>
      </c>
      <c r="R81" t="e">
        <f t="shared" ref="R81:R87" si="20">ROUND(I81*P81, 2)</f>
        <v>#REF!</v>
      </c>
      <c r="S81" t="e">
        <f>#REF!</f>
        <v>#REF!</v>
      </c>
      <c r="T81" t="e">
        <f t="shared" ref="T81:T87" si="21">ROUND(I81*S81, 2)</f>
        <v>#REF!</v>
      </c>
      <c r="U81">
        <v>3</v>
      </c>
      <c r="Z81" t="e">
        <f>#REF!</f>
        <v>#REF!</v>
      </c>
      <c r="AA81">
        <v>-758361486</v>
      </c>
      <c r="AB81">
        <v>-758361486</v>
      </c>
    </row>
    <row r="82" spans="1:28" x14ac:dyDescent="0.2">
      <c r="A82">
        <v>20</v>
      </c>
      <c r="B82">
        <v>115</v>
      </c>
      <c r="C82">
        <v>3</v>
      </c>
      <c r="D82">
        <v>0</v>
      </c>
      <c r="E82" t="e">
        <f>#REF!</f>
        <v>#REF!</v>
      </c>
      <c r="F82" t="e">
        <f>#REF!</f>
        <v>#REF!</v>
      </c>
      <c r="G82" t="e">
        <f>#REF!</f>
        <v>#REF!</v>
      </c>
      <c r="H82" t="e">
        <f>#REF!</f>
        <v>#REF!</v>
      </c>
      <c r="I82" t="e">
        <f>#REF!*#REF!</f>
        <v>#REF!</v>
      </c>
      <c r="J82" t="e">
        <f>#REF!</f>
        <v>#REF!</v>
      </c>
      <c r="K82" t="e">
        <f>#REF!</f>
        <v>#REF!</v>
      </c>
      <c r="M82" t="e">
        <f t="shared" si="18"/>
        <v>#REF!</v>
      </c>
      <c r="N82" t="e">
        <f>#REF!</f>
        <v>#REF!</v>
      </c>
      <c r="O82" t="e">
        <f t="shared" si="19"/>
        <v>#REF!</v>
      </c>
      <c r="P82" t="e">
        <f>#REF!</f>
        <v>#REF!</v>
      </c>
      <c r="R82" t="e">
        <f t="shared" si="20"/>
        <v>#REF!</v>
      </c>
      <c r="S82" t="e">
        <f>#REF!</f>
        <v>#REF!</v>
      </c>
      <c r="T82" t="e">
        <f t="shared" si="21"/>
        <v>#REF!</v>
      </c>
      <c r="U82">
        <v>3</v>
      </c>
      <c r="Z82" t="e">
        <f>#REF!</f>
        <v>#REF!</v>
      </c>
      <c r="AA82">
        <v>262387988</v>
      </c>
      <c r="AB82">
        <v>2058798379</v>
      </c>
    </row>
    <row r="83" spans="1:28" x14ac:dyDescent="0.2">
      <c r="A83">
        <v>20</v>
      </c>
      <c r="B83">
        <v>123</v>
      </c>
      <c r="C83">
        <v>3</v>
      </c>
      <c r="D83">
        <v>0</v>
      </c>
      <c r="E83" t="e">
        <f>#REF!</f>
        <v>#REF!</v>
      </c>
      <c r="F83" t="e">
        <f>#REF!</f>
        <v>#REF!</v>
      </c>
      <c r="G83" t="e">
        <f>#REF!</f>
        <v>#REF!</v>
      </c>
      <c r="H83" t="e">
        <f>#REF!</f>
        <v>#REF!</v>
      </c>
      <c r="I83" t="e">
        <f>#REF!*#REF!</f>
        <v>#REF!</v>
      </c>
      <c r="J83" t="e">
        <f>#REF!</f>
        <v>#REF!</v>
      </c>
      <c r="K83" t="e">
        <f>#REF!</f>
        <v>#REF!</v>
      </c>
      <c r="M83" t="e">
        <f t="shared" si="18"/>
        <v>#REF!</v>
      </c>
      <c r="N83" t="e">
        <f>#REF!</f>
        <v>#REF!</v>
      </c>
      <c r="O83" t="e">
        <f t="shared" si="19"/>
        <v>#REF!</v>
      </c>
      <c r="P83" t="e">
        <f>#REF!</f>
        <v>#REF!</v>
      </c>
      <c r="R83" t="e">
        <f t="shared" si="20"/>
        <v>#REF!</v>
      </c>
      <c r="S83" t="e">
        <f>#REF!</f>
        <v>#REF!</v>
      </c>
      <c r="T83" t="e">
        <f t="shared" si="21"/>
        <v>#REF!</v>
      </c>
      <c r="U83">
        <v>3</v>
      </c>
      <c r="Z83" t="e">
        <f>#REF!</f>
        <v>#REF!</v>
      </c>
      <c r="AA83">
        <v>-758361486</v>
      </c>
      <c r="AB83">
        <v>-758361486</v>
      </c>
    </row>
    <row r="84" spans="1:28" x14ac:dyDescent="0.2">
      <c r="A84">
        <v>20</v>
      </c>
      <c r="B84">
        <v>122</v>
      </c>
      <c r="C84">
        <v>3</v>
      </c>
      <c r="D84">
        <v>0</v>
      </c>
      <c r="E84" t="e">
        <f>#REF!</f>
        <v>#REF!</v>
      </c>
      <c r="F84" t="e">
        <f>#REF!</f>
        <v>#REF!</v>
      </c>
      <c r="G84" t="e">
        <f>#REF!</f>
        <v>#REF!</v>
      </c>
      <c r="H84" t="e">
        <f>#REF!</f>
        <v>#REF!</v>
      </c>
      <c r="I84" t="e">
        <f>#REF!*#REF!</f>
        <v>#REF!</v>
      </c>
      <c r="J84" t="e">
        <f>#REF!</f>
        <v>#REF!</v>
      </c>
      <c r="K84" t="e">
        <f>#REF!</f>
        <v>#REF!</v>
      </c>
      <c r="M84" t="e">
        <f t="shared" si="18"/>
        <v>#REF!</v>
      </c>
      <c r="N84" t="e">
        <f>#REF!</f>
        <v>#REF!</v>
      </c>
      <c r="O84" t="e">
        <f t="shared" si="19"/>
        <v>#REF!</v>
      </c>
      <c r="P84" t="e">
        <f>#REF!</f>
        <v>#REF!</v>
      </c>
      <c r="R84" t="e">
        <f t="shared" si="20"/>
        <v>#REF!</v>
      </c>
      <c r="S84" t="e">
        <f>#REF!</f>
        <v>#REF!</v>
      </c>
      <c r="T84" t="e">
        <f t="shared" si="21"/>
        <v>#REF!</v>
      </c>
      <c r="U84">
        <v>3</v>
      </c>
      <c r="Z84" t="e">
        <f>#REF!</f>
        <v>#REF!</v>
      </c>
      <c r="AA84">
        <v>262387988</v>
      </c>
      <c r="AB84">
        <v>2058798379</v>
      </c>
    </row>
    <row r="85" spans="1:28" x14ac:dyDescent="0.2">
      <c r="A85">
        <v>20</v>
      </c>
      <c r="B85">
        <v>131</v>
      </c>
      <c r="C85">
        <v>3</v>
      </c>
      <c r="D85">
        <v>0</v>
      </c>
      <c r="E85" t="e">
        <f>#REF!</f>
        <v>#REF!</v>
      </c>
      <c r="F85" t="e">
        <f>#REF!</f>
        <v>#REF!</v>
      </c>
      <c r="G85" t="e">
        <f>#REF!</f>
        <v>#REF!</v>
      </c>
      <c r="H85" t="e">
        <f>#REF!</f>
        <v>#REF!</v>
      </c>
      <c r="I85" t="e">
        <f>#REF!*#REF!</f>
        <v>#REF!</v>
      </c>
      <c r="J85" t="e">
        <f>#REF!</f>
        <v>#REF!</v>
      </c>
      <c r="K85" t="e">
        <f>#REF!</f>
        <v>#REF!</v>
      </c>
      <c r="M85" t="e">
        <f t="shared" si="18"/>
        <v>#REF!</v>
      </c>
      <c r="N85" t="e">
        <f>#REF!</f>
        <v>#REF!</v>
      </c>
      <c r="O85" t="e">
        <f t="shared" si="19"/>
        <v>#REF!</v>
      </c>
      <c r="P85" t="e">
        <f>#REF!</f>
        <v>#REF!</v>
      </c>
      <c r="R85" t="e">
        <f t="shared" si="20"/>
        <v>#REF!</v>
      </c>
      <c r="S85" t="e">
        <f>#REF!</f>
        <v>#REF!</v>
      </c>
      <c r="T85" t="e">
        <f t="shared" si="21"/>
        <v>#REF!</v>
      </c>
      <c r="U85">
        <v>3</v>
      </c>
      <c r="Z85" t="e">
        <f>#REF!</f>
        <v>#REF!</v>
      </c>
      <c r="AA85">
        <v>1309671218</v>
      </c>
      <c r="AB85">
        <v>-525361111</v>
      </c>
    </row>
    <row r="86" spans="1:28" x14ac:dyDescent="0.2">
      <c r="A86">
        <v>20</v>
      </c>
      <c r="B86">
        <v>130</v>
      </c>
      <c r="C86">
        <v>3</v>
      </c>
      <c r="D86">
        <v>0</v>
      </c>
      <c r="E86" t="e">
        <f>#REF!</f>
        <v>#REF!</v>
      </c>
      <c r="F86" t="e">
        <f>#REF!</f>
        <v>#REF!</v>
      </c>
      <c r="G86" t="e">
        <f>#REF!</f>
        <v>#REF!</v>
      </c>
      <c r="H86" t="e">
        <f>#REF!</f>
        <v>#REF!</v>
      </c>
      <c r="I86" t="e">
        <f>#REF!*#REF!</f>
        <v>#REF!</v>
      </c>
      <c r="J86" t="e">
        <f>#REF!</f>
        <v>#REF!</v>
      </c>
      <c r="K86" t="e">
        <f>#REF!</f>
        <v>#REF!</v>
      </c>
      <c r="M86" t="e">
        <f t="shared" si="18"/>
        <v>#REF!</v>
      </c>
      <c r="N86" t="e">
        <f>#REF!</f>
        <v>#REF!</v>
      </c>
      <c r="O86" t="e">
        <f t="shared" si="19"/>
        <v>#REF!</v>
      </c>
      <c r="P86" t="e">
        <f>#REF!</f>
        <v>#REF!</v>
      </c>
      <c r="R86" t="e">
        <f t="shared" si="20"/>
        <v>#REF!</v>
      </c>
      <c r="S86" t="e">
        <f>#REF!</f>
        <v>#REF!</v>
      </c>
      <c r="T86" t="e">
        <f t="shared" si="21"/>
        <v>#REF!</v>
      </c>
      <c r="U86">
        <v>3</v>
      </c>
      <c r="Z86" t="e">
        <f>#REF!</f>
        <v>#REF!</v>
      </c>
      <c r="AA86">
        <v>2106504120</v>
      </c>
      <c r="AB86">
        <v>-1614426094</v>
      </c>
    </row>
    <row r="87" spans="1:28" x14ac:dyDescent="0.2">
      <c r="A87">
        <v>20</v>
      </c>
      <c r="B87">
        <v>129</v>
      </c>
      <c r="C87">
        <v>3</v>
      </c>
      <c r="D87">
        <v>0</v>
      </c>
      <c r="E87" t="e">
        <f>#REF!</f>
        <v>#REF!</v>
      </c>
      <c r="F87" t="e">
        <f>#REF!</f>
        <v>#REF!</v>
      </c>
      <c r="G87" t="e">
        <f>#REF!</f>
        <v>#REF!</v>
      </c>
      <c r="H87" t="e">
        <f>#REF!</f>
        <v>#REF!</v>
      </c>
      <c r="I87" t="e">
        <f>#REF!*#REF!</f>
        <v>#REF!</v>
      </c>
      <c r="J87" t="e">
        <f>#REF!</f>
        <v>#REF!</v>
      </c>
      <c r="K87" t="e">
        <f>#REF!</f>
        <v>#REF!</v>
      </c>
      <c r="M87" t="e">
        <f t="shared" si="18"/>
        <v>#REF!</v>
      </c>
      <c r="N87" t="e">
        <f>#REF!</f>
        <v>#REF!</v>
      </c>
      <c r="O87" t="e">
        <f t="shared" si="19"/>
        <v>#REF!</v>
      </c>
      <c r="P87" t="e">
        <f>#REF!</f>
        <v>#REF!</v>
      </c>
      <c r="R87" t="e">
        <f t="shared" si="20"/>
        <v>#REF!</v>
      </c>
      <c r="S87" t="e">
        <f>#REF!</f>
        <v>#REF!</v>
      </c>
      <c r="T87" t="e">
        <f t="shared" si="21"/>
        <v>#REF!</v>
      </c>
      <c r="U87">
        <v>3</v>
      </c>
      <c r="Z87" t="e">
        <f>#REF!</f>
        <v>#REF!</v>
      </c>
      <c r="AA87">
        <v>262387988</v>
      </c>
      <c r="AB87">
        <v>2058798379</v>
      </c>
    </row>
    <row r="88" spans="1:28" x14ac:dyDescent="0.2">
      <c r="A88" t="e">
        <f>#REF!</f>
        <v>#REF!</v>
      </c>
      <c r="B88">
        <v>73</v>
      </c>
      <c r="C88">
        <v>3</v>
      </c>
      <c r="D88" t="e">
        <f>#REF!</f>
        <v>#REF!</v>
      </c>
      <c r="E88" t="e">
        <f>#REF!</f>
        <v>#REF!</v>
      </c>
      <c r="F88" t="e">
        <f>#REF!</f>
        <v>#REF!</v>
      </c>
      <c r="G88" t="e">
        <f>#REF!</f>
        <v>#REF!</v>
      </c>
      <c r="H88" t="e">
        <f>#REF!</f>
        <v>#REF!</v>
      </c>
      <c r="I88" t="e">
        <f>#REF!</f>
        <v>#REF!</v>
      </c>
      <c r="J88">
        <v>1</v>
      </c>
      <c r="K88" t="e">
        <f>ROUND((#REF!),6)</f>
        <v>#REF!</v>
      </c>
      <c r="M88" t="e">
        <f>ROUND(K88*I88, 2)</f>
        <v>#REF!</v>
      </c>
      <c r="N88" t="e">
        <f>ROUND((#REF!),6)*IF(#REF!&lt;&gt; 0,#REF!, 1)</f>
        <v>#REF!</v>
      </c>
      <c r="O88" t="e">
        <f>ROUND(N88*I88, 2)</f>
        <v>#REF!</v>
      </c>
      <c r="P88" t="e">
        <f>#REF!</f>
        <v>#REF!</v>
      </c>
      <c r="R88" t="e">
        <f>ROUND(P88*I88, 2)</f>
        <v>#REF!</v>
      </c>
      <c r="S88" t="e">
        <f>#REF!*IF(#REF!&lt;&gt; 0,#REF!, 1)</f>
        <v>#REF!</v>
      </c>
      <c r="T88" t="e">
        <f>ROUND(S88*I88, 2)</f>
        <v>#REF!</v>
      </c>
      <c r="U88">
        <v>3</v>
      </c>
      <c r="Z88" t="e">
        <f>#REF!</f>
        <v>#REF!</v>
      </c>
      <c r="AA88">
        <v>-1104252092</v>
      </c>
      <c r="AB88">
        <v>-1104252092</v>
      </c>
    </row>
    <row r="89" spans="1:28" x14ac:dyDescent="0.2">
      <c r="A89">
        <v>20</v>
      </c>
      <c r="B89">
        <v>140</v>
      </c>
      <c r="C89">
        <v>3</v>
      </c>
      <c r="D89">
        <v>0</v>
      </c>
      <c r="E89" t="e">
        <f>#REF!</f>
        <v>#REF!</v>
      </c>
      <c r="F89" t="e">
        <f>#REF!</f>
        <v>#REF!</v>
      </c>
      <c r="G89" t="e">
        <f>#REF!</f>
        <v>#REF!</v>
      </c>
      <c r="H89" t="e">
        <f>#REF!</f>
        <v>#REF!</v>
      </c>
      <c r="I89" t="e">
        <f>#REF!*#REF!</f>
        <v>#REF!</v>
      </c>
      <c r="J89" t="e">
        <f>#REF!</f>
        <v>#REF!</v>
      </c>
      <c r="K89" t="e">
        <f>#REF!</f>
        <v>#REF!</v>
      </c>
      <c r="M89" t="e">
        <f>ROUND(I89*K89, 2)</f>
        <v>#REF!</v>
      </c>
      <c r="N89" t="e">
        <f>#REF!</f>
        <v>#REF!</v>
      </c>
      <c r="O89" t="e">
        <f>ROUND(I89*N89, 2)</f>
        <v>#REF!</v>
      </c>
      <c r="P89" t="e">
        <f>#REF!</f>
        <v>#REF!</v>
      </c>
      <c r="R89" t="e">
        <f>ROUND(I89*P89, 2)</f>
        <v>#REF!</v>
      </c>
      <c r="S89" t="e">
        <f>#REF!</f>
        <v>#REF!</v>
      </c>
      <c r="T89" t="e">
        <f>ROUND(I89*S89, 2)</f>
        <v>#REF!</v>
      </c>
      <c r="U89">
        <v>3</v>
      </c>
      <c r="Z89" t="e">
        <f>#REF!</f>
        <v>#REF!</v>
      </c>
      <c r="AA89">
        <v>1746274446</v>
      </c>
      <c r="AB89">
        <v>132818257</v>
      </c>
    </row>
    <row r="90" spans="1:28" x14ac:dyDescent="0.2">
      <c r="A90">
        <v>20</v>
      </c>
      <c r="B90">
        <v>139</v>
      </c>
      <c r="C90">
        <v>3</v>
      </c>
      <c r="D90">
        <v>0</v>
      </c>
      <c r="E90" t="e">
        <f>#REF!</f>
        <v>#REF!</v>
      </c>
      <c r="F90" t="e">
        <f>#REF!</f>
        <v>#REF!</v>
      </c>
      <c r="G90" t="e">
        <f>#REF!</f>
        <v>#REF!</v>
      </c>
      <c r="H90" t="e">
        <f>#REF!</f>
        <v>#REF!</v>
      </c>
      <c r="I90" t="e">
        <f>#REF!*#REF!</f>
        <v>#REF!</v>
      </c>
      <c r="J90" t="e">
        <f>#REF!</f>
        <v>#REF!</v>
      </c>
      <c r="K90" t="e">
        <f>#REF!</f>
        <v>#REF!</v>
      </c>
      <c r="M90" t="e">
        <f>ROUND(I90*K90, 2)</f>
        <v>#REF!</v>
      </c>
      <c r="N90" t="e">
        <f>#REF!</f>
        <v>#REF!</v>
      </c>
      <c r="O90" t="e">
        <f>ROUND(I90*N90, 2)</f>
        <v>#REF!</v>
      </c>
      <c r="P90" t="e">
        <f>#REF!</f>
        <v>#REF!</v>
      </c>
      <c r="R90" t="e">
        <f>ROUND(I90*P90, 2)</f>
        <v>#REF!</v>
      </c>
      <c r="S90" t="e">
        <f>#REF!</f>
        <v>#REF!</v>
      </c>
      <c r="T90" t="e">
        <f>ROUND(I90*S90, 2)</f>
        <v>#REF!</v>
      </c>
      <c r="U90">
        <v>3</v>
      </c>
      <c r="Z90" t="e">
        <f>#REF!</f>
        <v>#REF!</v>
      </c>
      <c r="AA90">
        <v>-1957384177</v>
      </c>
      <c r="AB90">
        <v>-1046339522</v>
      </c>
    </row>
    <row r="91" spans="1:28" x14ac:dyDescent="0.2">
      <c r="A91">
        <v>20</v>
      </c>
      <c r="B91">
        <v>138</v>
      </c>
      <c r="C91">
        <v>3</v>
      </c>
      <c r="D91">
        <v>0</v>
      </c>
      <c r="E91" t="e">
        <f>#REF!</f>
        <v>#REF!</v>
      </c>
      <c r="F91" t="e">
        <f>#REF!</f>
        <v>#REF!</v>
      </c>
      <c r="G91" t="e">
        <f>#REF!</f>
        <v>#REF!</v>
      </c>
      <c r="H91" t="e">
        <f>#REF!</f>
        <v>#REF!</v>
      </c>
      <c r="I91" t="e">
        <f>#REF!*#REF!</f>
        <v>#REF!</v>
      </c>
      <c r="J91" t="e">
        <f>#REF!</f>
        <v>#REF!</v>
      </c>
      <c r="K91" t="e">
        <f>#REF!</f>
        <v>#REF!</v>
      </c>
      <c r="M91" t="e">
        <f>ROUND(I91*K91, 2)</f>
        <v>#REF!</v>
      </c>
      <c r="N91" t="e">
        <f>#REF!</f>
        <v>#REF!</v>
      </c>
      <c r="O91" t="e">
        <f>ROUND(I91*N91, 2)</f>
        <v>#REF!</v>
      </c>
      <c r="P91" t="e">
        <f>#REF!</f>
        <v>#REF!</v>
      </c>
      <c r="R91" t="e">
        <f>ROUND(I91*P91, 2)</f>
        <v>#REF!</v>
      </c>
      <c r="S91" t="e">
        <f>#REF!</f>
        <v>#REF!</v>
      </c>
      <c r="T91" t="e">
        <f>ROUND(I91*S91, 2)</f>
        <v>#REF!</v>
      </c>
      <c r="U91">
        <v>3</v>
      </c>
      <c r="Z91" t="e">
        <f>#REF!</f>
        <v>#REF!</v>
      </c>
      <c r="AA91">
        <v>386889616</v>
      </c>
      <c r="AB91">
        <v>-1663962956</v>
      </c>
    </row>
    <row r="92" spans="1:28" x14ac:dyDescent="0.2">
      <c r="A92">
        <v>20</v>
      </c>
      <c r="B92">
        <v>137</v>
      </c>
      <c r="C92">
        <v>3</v>
      </c>
      <c r="D92">
        <v>0</v>
      </c>
      <c r="E92" t="e">
        <f>#REF!</f>
        <v>#REF!</v>
      </c>
      <c r="F92" t="e">
        <f>#REF!</f>
        <v>#REF!</v>
      </c>
      <c r="G92" t="e">
        <f>#REF!</f>
        <v>#REF!</v>
      </c>
      <c r="H92" t="e">
        <f>#REF!</f>
        <v>#REF!</v>
      </c>
      <c r="I92" t="e">
        <f>#REF!*#REF!</f>
        <v>#REF!</v>
      </c>
      <c r="J92" t="e">
        <f>#REF!</f>
        <v>#REF!</v>
      </c>
      <c r="K92" t="e">
        <f>#REF!</f>
        <v>#REF!</v>
      </c>
      <c r="M92" t="e">
        <f>ROUND(I92*K92, 2)</f>
        <v>#REF!</v>
      </c>
      <c r="N92" t="e">
        <f>#REF!</f>
        <v>#REF!</v>
      </c>
      <c r="O92" t="e">
        <f>ROUND(I92*N92, 2)</f>
        <v>#REF!</v>
      </c>
      <c r="P92" t="e">
        <f>#REF!</f>
        <v>#REF!</v>
      </c>
      <c r="R92" t="e">
        <f>ROUND(I92*P92, 2)</f>
        <v>#REF!</v>
      </c>
      <c r="S92" t="e">
        <f>#REF!</f>
        <v>#REF!</v>
      </c>
      <c r="T92" t="e">
        <f>ROUND(I92*S92, 2)</f>
        <v>#REF!</v>
      </c>
      <c r="U92">
        <v>3</v>
      </c>
      <c r="Z92" t="e">
        <f>#REF!</f>
        <v>#REF!</v>
      </c>
      <c r="AA92">
        <v>-1462611633</v>
      </c>
      <c r="AB92">
        <v>503211101</v>
      </c>
    </row>
    <row r="93" spans="1:28" x14ac:dyDescent="0.2">
      <c r="A93">
        <v>20</v>
      </c>
      <c r="B93">
        <v>136</v>
      </c>
      <c r="C93">
        <v>3</v>
      </c>
      <c r="D93">
        <v>0</v>
      </c>
      <c r="E93" t="e">
        <f>#REF!</f>
        <v>#REF!</v>
      </c>
      <c r="F93" t="e">
        <f>#REF!</f>
        <v>#REF!</v>
      </c>
      <c r="G93" t="e">
        <f>#REF!</f>
        <v>#REF!</v>
      </c>
      <c r="H93" t="e">
        <f>#REF!</f>
        <v>#REF!</v>
      </c>
      <c r="I93" t="e">
        <f>#REF!*#REF!</f>
        <v>#REF!</v>
      </c>
      <c r="J93" t="e">
        <f>#REF!</f>
        <v>#REF!</v>
      </c>
      <c r="K93" t="e">
        <f>#REF!</f>
        <v>#REF!</v>
      </c>
      <c r="M93" t="e">
        <f>ROUND(I93*K93, 2)</f>
        <v>#REF!</v>
      </c>
      <c r="N93" t="e">
        <f>#REF!</f>
        <v>#REF!</v>
      </c>
      <c r="O93" t="e">
        <f>ROUND(I93*N93, 2)</f>
        <v>#REF!</v>
      </c>
      <c r="P93" t="e">
        <f>#REF!</f>
        <v>#REF!</v>
      </c>
      <c r="R93" t="e">
        <f>ROUND(I93*P93, 2)</f>
        <v>#REF!</v>
      </c>
      <c r="S93" t="e">
        <f>#REF!</f>
        <v>#REF!</v>
      </c>
      <c r="T93" t="e">
        <f>ROUND(I93*S93, 2)</f>
        <v>#REF!</v>
      </c>
      <c r="U93">
        <v>3</v>
      </c>
      <c r="Z93" t="e">
        <f>#REF!</f>
        <v>#REF!</v>
      </c>
      <c r="AA93">
        <v>1035058684</v>
      </c>
      <c r="AB93">
        <v>2124723791</v>
      </c>
    </row>
    <row r="94" spans="1:28" x14ac:dyDescent="0.2">
      <c r="A94" t="e">
        <f>#REF!</f>
        <v>#REF!</v>
      </c>
      <c r="B94">
        <v>75</v>
      </c>
      <c r="C94">
        <v>5</v>
      </c>
      <c r="D94" t="e">
        <f>#REF!</f>
        <v>#REF!</v>
      </c>
      <c r="E94" t="e">
        <f>#REF!</f>
        <v>#REF!</v>
      </c>
      <c r="F94" t="e">
        <f>#REF!</f>
        <v>#REF!</v>
      </c>
      <c r="G94" t="e">
        <f>#REF!</f>
        <v>#REF!</v>
      </c>
      <c r="H94" t="e">
        <f>#REF!</f>
        <v>#REF!</v>
      </c>
      <c r="I94" t="e">
        <f>#REF!</f>
        <v>#REF!</v>
      </c>
      <c r="J94">
        <v>1</v>
      </c>
      <c r="K94" t="e">
        <f>ROUND(#REF!/IF(#REF!&lt;&gt; 0,#REF!, 1),2)</f>
        <v>#REF!</v>
      </c>
      <c r="M94" t="e">
        <f>ROUND(#REF!/IF(#REF!&lt;&gt; 0,#REF!, 1),2)</f>
        <v>#REF!</v>
      </c>
      <c r="N94" t="e">
        <f>#REF!</f>
        <v>#REF!</v>
      </c>
      <c r="O94" t="e">
        <f>#REF!</f>
        <v>#REF!</v>
      </c>
      <c r="P94" t="e">
        <f>#REF!</f>
        <v>#REF!</v>
      </c>
      <c r="R94" t="e">
        <f t="shared" ref="R94:R102" si="22">ROUND(P94*I94, 2)</f>
        <v>#REF!</v>
      </c>
      <c r="S94" t="e">
        <f>#REF!*IF(#REF!&lt;&gt; 0,#REF!, 1)</f>
        <v>#REF!</v>
      </c>
      <c r="T94" t="e">
        <f t="shared" ref="T94:T102" si="23">ROUND(S94*I94, 2)</f>
        <v>#REF!</v>
      </c>
      <c r="U94">
        <v>3</v>
      </c>
      <c r="Z94" t="e">
        <f>#REF!</f>
        <v>#REF!</v>
      </c>
      <c r="AA94">
        <v>-106909223</v>
      </c>
      <c r="AB94">
        <v>-106909223</v>
      </c>
    </row>
    <row r="95" spans="1:28" x14ac:dyDescent="0.2">
      <c r="A95" t="e">
        <f>#REF!</f>
        <v>#REF!</v>
      </c>
      <c r="B95">
        <v>76</v>
      </c>
      <c r="C95">
        <v>3</v>
      </c>
      <c r="D95" t="e">
        <f>#REF!</f>
        <v>#REF!</v>
      </c>
      <c r="E95" t="e">
        <f>#REF!</f>
        <v>#REF!</v>
      </c>
      <c r="F95" t="e">
        <f>#REF!</f>
        <v>#REF!</v>
      </c>
      <c r="G95" t="e">
        <f>#REF!</f>
        <v>#REF!</v>
      </c>
      <c r="H95" t="e">
        <f>#REF!</f>
        <v>#REF!</v>
      </c>
      <c r="I95" t="e">
        <f>#REF!</f>
        <v>#REF!</v>
      </c>
      <c r="J95">
        <v>1</v>
      </c>
      <c r="K95" t="e">
        <f>#REF!</f>
        <v>#REF!</v>
      </c>
      <c r="M95" t="e">
        <f>ROUND(K95*I95, 2)</f>
        <v>#REF!</v>
      </c>
      <c r="N95" t="e">
        <f>#REF!*IF(#REF!&lt;&gt; 0,#REF!, 1)</f>
        <v>#REF!</v>
      </c>
      <c r="O95" t="e">
        <f>ROUND(N95*I95, 2)</f>
        <v>#REF!</v>
      </c>
      <c r="P95" t="e">
        <f>#REF!</f>
        <v>#REF!</v>
      </c>
      <c r="R95" t="e">
        <f t="shared" si="22"/>
        <v>#REF!</v>
      </c>
      <c r="S95" t="e">
        <f>#REF!*IF(#REF!&lt;&gt; 0,#REF!, 1)</f>
        <v>#REF!</v>
      </c>
      <c r="T95" t="e">
        <f t="shared" si="23"/>
        <v>#REF!</v>
      </c>
      <c r="U95">
        <v>3</v>
      </c>
      <c r="Z95" t="e">
        <f>#REF!</f>
        <v>#REF!</v>
      </c>
      <c r="AA95">
        <v>2093447763</v>
      </c>
      <c r="AB95">
        <v>360847488</v>
      </c>
    </row>
    <row r="96" spans="1:28" x14ac:dyDescent="0.2">
      <c r="A96" t="e">
        <f>#REF!</f>
        <v>#REF!</v>
      </c>
      <c r="B96">
        <v>77</v>
      </c>
      <c r="C96">
        <v>3</v>
      </c>
      <c r="D96" t="e">
        <f>#REF!</f>
        <v>#REF!</v>
      </c>
      <c r="E96" t="e">
        <f>#REF!</f>
        <v>#REF!</v>
      </c>
      <c r="F96" t="e">
        <f>#REF!</f>
        <v>#REF!</v>
      </c>
      <c r="G96" t="e">
        <f>#REF!</f>
        <v>#REF!</v>
      </c>
      <c r="H96" t="e">
        <f>#REF!</f>
        <v>#REF!</v>
      </c>
      <c r="I96" t="e">
        <f>#REF!</f>
        <v>#REF!</v>
      </c>
      <c r="J96">
        <v>1</v>
      </c>
      <c r="K96" t="e">
        <f>#REF!</f>
        <v>#REF!</v>
      </c>
      <c r="M96" t="e">
        <f>ROUND(K96*I96, 2)</f>
        <v>#REF!</v>
      </c>
      <c r="N96" t="e">
        <f>#REF!*IF(#REF!&lt;&gt; 0,#REF!, 1)</f>
        <v>#REF!</v>
      </c>
      <c r="O96" t="e">
        <f>ROUND(N96*I96, 2)</f>
        <v>#REF!</v>
      </c>
      <c r="P96" t="e">
        <f>#REF!</f>
        <v>#REF!</v>
      </c>
      <c r="R96" t="e">
        <f t="shared" si="22"/>
        <v>#REF!</v>
      </c>
      <c r="S96" t="e">
        <f>#REF!*IF(#REF!&lt;&gt; 0,#REF!, 1)</f>
        <v>#REF!</v>
      </c>
      <c r="T96" t="e">
        <f t="shared" si="23"/>
        <v>#REF!</v>
      </c>
      <c r="U96">
        <v>3</v>
      </c>
      <c r="Z96" t="e">
        <f>#REF!</f>
        <v>#REF!</v>
      </c>
      <c r="AA96">
        <v>1016744672</v>
      </c>
      <c r="AB96">
        <v>-689357523</v>
      </c>
    </row>
    <row r="97" spans="1:28" x14ac:dyDescent="0.2">
      <c r="A97" t="e">
        <f>#REF!</f>
        <v>#REF!</v>
      </c>
      <c r="B97">
        <v>78</v>
      </c>
      <c r="C97">
        <v>3</v>
      </c>
      <c r="D97" t="e">
        <f>#REF!</f>
        <v>#REF!</v>
      </c>
      <c r="E97" t="e">
        <f>#REF!</f>
        <v>#REF!</v>
      </c>
      <c r="F97" t="e">
        <f>#REF!</f>
        <v>#REF!</v>
      </c>
      <c r="G97" t="e">
        <f>#REF!</f>
        <v>#REF!</v>
      </c>
      <c r="H97" t="e">
        <f>#REF!</f>
        <v>#REF!</v>
      </c>
      <c r="I97" t="e">
        <f>#REF!</f>
        <v>#REF!</v>
      </c>
      <c r="J97">
        <v>1</v>
      </c>
      <c r="K97" t="e">
        <f>#REF!</f>
        <v>#REF!</v>
      </c>
      <c r="M97" t="e">
        <f>ROUND(K97*I97, 2)</f>
        <v>#REF!</v>
      </c>
      <c r="N97" t="e">
        <f>#REF!*IF(#REF!&lt;&gt; 0,#REF!, 1)</f>
        <v>#REF!</v>
      </c>
      <c r="O97" t="e">
        <f>ROUND(N97*I97, 2)</f>
        <v>#REF!</v>
      </c>
      <c r="P97" t="e">
        <f>#REF!</f>
        <v>#REF!</v>
      </c>
      <c r="R97" t="e">
        <f t="shared" si="22"/>
        <v>#REF!</v>
      </c>
      <c r="S97" t="e">
        <f>#REF!*IF(#REF!&lt;&gt; 0,#REF!, 1)</f>
        <v>#REF!</v>
      </c>
      <c r="T97" t="e">
        <f t="shared" si="23"/>
        <v>#REF!</v>
      </c>
      <c r="U97">
        <v>3</v>
      </c>
      <c r="Z97" t="e">
        <f>#REF!</f>
        <v>#REF!</v>
      </c>
      <c r="AA97">
        <v>-384797166</v>
      </c>
      <c r="AB97">
        <v>-1421633529</v>
      </c>
    </row>
    <row r="98" spans="1:28" x14ac:dyDescent="0.2">
      <c r="A98" t="e">
        <f>#REF!</f>
        <v>#REF!</v>
      </c>
      <c r="B98">
        <v>79</v>
      </c>
      <c r="C98">
        <v>3</v>
      </c>
      <c r="D98" t="e">
        <f>#REF!</f>
        <v>#REF!</v>
      </c>
      <c r="E98" t="e">
        <f>#REF!</f>
        <v>#REF!</v>
      </c>
      <c r="F98" t="e">
        <f>#REF!</f>
        <v>#REF!</v>
      </c>
      <c r="G98" t="e">
        <f>#REF!</f>
        <v>#REF!</v>
      </c>
      <c r="H98" t="e">
        <f>#REF!</f>
        <v>#REF!</v>
      </c>
      <c r="I98" t="e">
        <f>#REF!</f>
        <v>#REF!</v>
      </c>
      <c r="J98">
        <v>1</v>
      </c>
      <c r="K98" t="e">
        <f>ROUND(#REF!/IF(#REF!&lt;&gt; 0,#REF!, 1),2)</f>
        <v>#REF!</v>
      </c>
      <c r="M98" t="e">
        <f>ROUND(#REF!/IF(#REF!&lt;&gt; 0,#REF!, 1),2)</f>
        <v>#REF!</v>
      </c>
      <c r="N98" t="e">
        <f>#REF!</f>
        <v>#REF!</v>
      </c>
      <c r="O98" t="e">
        <f>#REF!</f>
        <v>#REF!</v>
      </c>
      <c r="P98" t="e">
        <f>#REF!</f>
        <v>#REF!</v>
      </c>
      <c r="R98" t="e">
        <f t="shared" si="22"/>
        <v>#REF!</v>
      </c>
      <c r="S98" t="e">
        <f>#REF!*IF(#REF!&lt;&gt; 0,#REF!, 1)</f>
        <v>#REF!</v>
      </c>
      <c r="T98" t="e">
        <f t="shared" si="23"/>
        <v>#REF!</v>
      </c>
      <c r="U98">
        <v>3</v>
      </c>
      <c r="Z98" t="e">
        <f>#REF!</f>
        <v>#REF!</v>
      </c>
      <c r="AA98">
        <v>1992417526</v>
      </c>
      <c r="AB98">
        <v>1992417526</v>
      </c>
    </row>
    <row r="99" spans="1:28" x14ac:dyDescent="0.2">
      <c r="A99" t="e">
        <f>#REF!</f>
        <v>#REF!</v>
      </c>
      <c r="B99">
        <v>80</v>
      </c>
      <c r="C99">
        <v>3</v>
      </c>
      <c r="D99" t="e">
        <f>#REF!</f>
        <v>#REF!</v>
      </c>
      <c r="E99" t="e">
        <f>#REF!</f>
        <v>#REF!</v>
      </c>
      <c r="F99" t="e">
        <f>#REF!</f>
        <v>#REF!</v>
      </c>
      <c r="G99" t="e">
        <f>#REF!</f>
        <v>#REF!</v>
      </c>
      <c r="H99" t="e">
        <f>#REF!</f>
        <v>#REF!</v>
      </c>
      <c r="I99" t="e">
        <f>#REF!</f>
        <v>#REF!</v>
      </c>
      <c r="J99">
        <v>1</v>
      </c>
      <c r="K99" t="e">
        <f>ROUND(#REF!/IF(#REF!&lt;&gt; 0,#REF!, 1),2)</f>
        <v>#REF!</v>
      </c>
      <c r="M99" t="e">
        <f>ROUND(#REF!/IF(#REF!&lt;&gt; 0,#REF!, 1),2)</f>
        <v>#REF!</v>
      </c>
      <c r="N99" t="e">
        <f>#REF!</f>
        <v>#REF!</v>
      </c>
      <c r="O99" t="e">
        <f>#REF!</f>
        <v>#REF!</v>
      </c>
      <c r="P99" t="e">
        <f>#REF!</f>
        <v>#REF!</v>
      </c>
      <c r="R99" t="e">
        <f t="shared" si="22"/>
        <v>#REF!</v>
      </c>
      <c r="S99" t="e">
        <f>#REF!*IF(#REF!&lt;&gt; 0,#REF!, 1)</f>
        <v>#REF!</v>
      </c>
      <c r="T99" t="e">
        <f t="shared" si="23"/>
        <v>#REF!</v>
      </c>
      <c r="U99">
        <v>3</v>
      </c>
      <c r="Z99" t="e">
        <f>#REF!</f>
        <v>#REF!</v>
      </c>
      <c r="AA99">
        <v>685443354</v>
      </c>
      <c r="AB99">
        <v>685443354</v>
      </c>
    </row>
    <row r="100" spans="1:28" x14ac:dyDescent="0.2">
      <c r="A100" t="e">
        <f>#REF!</f>
        <v>#REF!</v>
      </c>
      <c r="B100">
        <v>81</v>
      </c>
      <c r="C100">
        <v>3</v>
      </c>
      <c r="D100" t="e">
        <f>#REF!</f>
        <v>#REF!</v>
      </c>
      <c r="E100" t="e">
        <f>#REF!</f>
        <v>#REF!</v>
      </c>
      <c r="F100" t="e">
        <f>#REF!</f>
        <v>#REF!</v>
      </c>
      <c r="G100" t="e">
        <f>#REF!</f>
        <v>#REF!</v>
      </c>
      <c r="H100" t="e">
        <f>#REF!</f>
        <v>#REF!</v>
      </c>
      <c r="I100" t="e">
        <f>#REF!</f>
        <v>#REF!</v>
      </c>
      <c r="J100">
        <v>1</v>
      </c>
      <c r="K100" t="e">
        <f>ROUND(#REF!/IF(#REF!&lt;&gt; 0,#REF!, 1),2)</f>
        <v>#REF!</v>
      </c>
      <c r="M100" t="e">
        <f>ROUND(#REF!/IF(#REF!&lt;&gt; 0,#REF!, 1),2)</f>
        <v>#REF!</v>
      </c>
      <c r="N100" t="e">
        <f>#REF!</f>
        <v>#REF!</v>
      </c>
      <c r="O100" t="e">
        <f>#REF!</f>
        <v>#REF!</v>
      </c>
      <c r="P100" t="e">
        <f>#REF!</f>
        <v>#REF!</v>
      </c>
      <c r="R100" t="e">
        <f t="shared" si="22"/>
        <v>#REF!</v>
      </c>
      <c r="S100" t="e">
        <f>#REF!*IF(#REF!&lt;&gt; 0,#REF!, 1)</f>
        <v>#REF!</v>
      </c>
      <c r="T100" t="e">
        <f t="shared" si="23"/>
        <v>#REF!</v>
      </c>
      <c r="U100">
        <v>3</v>
      </c>
      <c r="Z100" t="e">
        <f>#REF!</f>
        <v>#REF!</v>
      </c>
      <c r="AA100">
        <v>660120982</v>
      </c>
      <c r="AB100">
        <v>660120982</v>
      </c>
    </row>
    <row r="101" spans="1:28" x14ac:dyDescent="0.2">
      <c r="A101" t="e">
        <f>#REF!</f>
        <v>#REF!</v>
      </c>
      <c r="B101">
        <v>82</v>
      </c>
      <c r="C101">
        <v>3</v>
      </c>
      <c r="D101" t="e">
        <f>#REF!</f>
        <v>#REF!</v>
      </c>
      <c r="E101" t="e">
        <f>#REF!</f>
        <v>#REF!</v>
      </c>
      <c r="F101" t="e">
        <f>#REF!</f>
        <v>#REF!</v>
      </c>
      <c r="G101" t="e">
        <f>#REF!</f>
        <v>#REF!</v>
      </c>
      <c r="H101" t="e">
        <f>#REF!</f>
        <v>#REF!</v>
      </c>
      <c r="I101" t="e">
        <f>#REF!</f>
        <v>#REF!</v>
      </c>
      <c r="J101">
        <v>1</v>
      </c>
      <c r="K101" t="e">
        <f>#REF!</f>
        <v>#REF!</v>
      </c>
      <c r="M101" t="e">
        <f>ROUND(K101*I101, 2)</f>
        <v>#REF!</v>
      </c>
      <c r="N101" t="e">
        <f>#REF!*IF(#REF!&lt;&gt; 0,#REF!, 1)</f>
        <v>#REF!</v>
      </c>
      <c r="O101" t="e">
        <f>ROUND(N101*I101, 2)</f>
        <v>#REF!</v>
      </c>
      <c r="P101" t="e">
        <f>#REF!</f>
        <v>#REF!</v>
      </c>
      <c r="R101" t="e">
        <f t="shared" si="22"/>
        <v>#REF!</v>
      </c>
      <c r="S101" t="e">
        <f>#REF!*IF(#REF!&lt;&gt; 0,#REF!, 1)</f>
        <v>#REF!</v>
      </c>
      <c r="T101" t="e">
        <f t="shared" si="23"/>
        <v>#REF!</v>
      </c>
      <c r="U101">
        <v>3</v>
      </c>
      <c r="Z101" t="e">
        <f>#REF!</f>
        <v>#REF!</v>
      </c>
      <c r="AA101">
        <v>-153021563</v>
      </c>
      <c r="AB101">
        <v>-830752811</v>
      </c>
    </row>
    <row r="102" spans="1:28" x14ac:dyDescent="0.2">
      <c r="A102" t="e">
        <f>#REF!</f>
        <v>#REF!</v>
      </c>
      <c r="B102">
        <v>84</v>
      </c>
      <c r="C102">
        <v>3</v>
      </c>
      <c r="D102" t="e">
        <f>#REF!</f>
        <v>#REF!</v>
      </c>
      <c r="E102" t="e">
        <f>#REF!</f>
        <v>#REF!</v>
      </c>
      <c r="F102" t="e">
        <f>#REF!</f>
        <v>#REF!</v>
      </c>
      <c r="G102" t="e">
        <f>#REF!</f>
        <v>#REF!</v>
      </c>
      <c r="H102" t="e">
        <f>#REF!</f>
        <v>#REF!</v>
      </c>
      <c r="I102" t="e">
        <f>#REF!</f>
        <v>#REF!</v>
      </c>
      <c r="J102">
        <v>1</v>
      </c>
      <c r="K102" t="e">
        <f>ROUND(#REF!/IF(#REF!&lt;&gt; 0,#REF!, 1),2)</f>
        <v>#REF!</v>
      </c>
      <c r="M102" t="e">
        <f>ROUND(#REF!/IF(#REF!&lt;&gt; 0,#REF!, 1),2)</f>
        <v>#REF!</v>
      </c>
      <c r="N102" t="e">
        <f>#REF!</f>
        <v>#REF!</v>
      </c>
      <c r="O102" t="e">
        <f>#REF!</f>
        <v>#REF!</v>
      </c>
      <c r="P102" t="e">
        <f>#REF!</f>
        <v>#REF!</v>
      </c>
      <c r="R102" t="e">
        <f t="shared" si="22"/>
        <v>#REF!</v>
      </c>
      <c r="S102" t="e">
        <f>#REF!*IF(#REF!&lt;&gt; 0,#REF!, 1)</f>
        <v>#REF!</v>
      </c>
      <c r="T102" t="e">
        <f t="shared" si="23"/>
        <v>#REF!</v>
      </c>
      <c r="U102">
        <v>3</v>
      </c>
      <c r="Z102" t="e">
        <f>#REF!</f>
        <v>#REF!</v>
      </c>
      <c r="AA102">
        <v>781316810</v>
      </c>
      <c r="AB102">
        <v>781316810</v>
      </c>
    </row>
    <row r="103" spans="1:28" x14ac:dyDescent="0.2">
      <c r="A103">
        <v>20</v>
      </c>
      <c r="B103">
        <v>146</v>
      </c>
      <c r="C103">
        <v>3</v>
      </c>
      <c r="D103">
        <v>0</v>
      </c>
      <c r="E103" t="e">
        <f>#REF!</f>
        <v>#REF!</v>
      </c>
      <c r="F103" t="e">
        <f>#REF!</f>
        <v>#REF!</v>
      </c>
      <c r="G103" t="e">
        <f>#REF!</f>
        <v>#REF!</v>
      </c>
      <c r="H103" t="e">
        <f>#REF!</f>
        <v>#REF!</v>
      </c>
      <c r="I103" t="e">
        <f>#REF!*#REF!</f>
        <v>#REF!</v>
      </c>
      <c r="J103" t="e">
        <f>#REF!</f>
        <v>#REF!</v>
      </c>
      <c r="K103" t="e">
        <f>#REF!</f>
        <v>#REF!</v>
      </c>
      <c r="M103" t="e">
        <f>ROUND(I103*K103, 2)</f>
        <v>#REF!</v>
      </c>
      <c r="N103" t="e">
        <f>#REF!</f>
        <v>#REF!</v>
      </c>
      <c r="O103" t="e">
        <f>ROUND(I103*N103, 2)</f>
        <v>#REF!</v>
      </c>
      <c r="P103" t="e">
        <f>#REF!</f>
        <v>#REF!</v>
      </c>
      <c r="R103" t="e">
        <f>ROUND(I103*P103, 2)</f>
        <v>#REF!</v>
      </c>
      <c r="S103" t="e">
        <f>#REF!</f>
        <v>#REF!</v>
      </c>
      <c r="T103" t="e">
        <f>ROUND(I103*S103, 2)</f>
        <v>#REF!</v>
      </c>
      <c r="U103">
        <v>3</v>
      </c>
      <c r="Z103" t="e">
        <f>#REF!</f>
        <v>#REF!</v>
      </c>
      <c r="AA103">
        <v>-530552502</v>
      </c>
      <c r="AB103">
        <v>299864483</v>
      </c>
    </row>
    <row r="104" spans="1:28" x14ac:dyDescent="0.2">
      <c r="A104" t="e">
        <f>#REF!</f>
        <v>#REF!</v>
      </c>
      <c r="B104">
        <v>86</v>
      </c>
      <c r="C104">
        <v>5</v>
      </c>
      <c r="D104" t="e">
        <f>#REF!</f>
        <v>#REF!</v>
      </c>
      <c r="E104" t="e">
        <f>#REF!</f>
        <v>#REF!</v>
      </c>
      <c r="F104" t="e">
        <f>#REF!</f>
        <v>#REF!</v>
      </c>
      <c r="G104" t="e">
        <f>#REF!</f>
        <v>#REF!</v>
      </c>
      <c r="H104" t="e">
        <f>#REF!</f>
        <v>#REF!</v>
      </c>
      <c r="I104" t="e">
        <f>#REF!</f>
        <v>#REF!</v>
      </c>
      <c r="J104">
        <v>1</v>
      </c>
      <c r="K104" t="e">
        <f>ROUND(#REF!/IF(#REF!&lt;&gt; 0,#REF!, 1),2)</f>
        <v>#REF!</v>
      </c>
      <c r="M104" t="e">
        <f>ROUND(#REF!/IF(#REF!&lt;&gt; 0,#REF!, 1),2)</f>
        <v>#REF!</v>
      </c>
      <c r="N104" t="e">
        <f>#REF!</f>
        <v>#REF!</v>
      </c>
      <c r="O104" t="e">
        <f>#REF!</f>
        <v>#REF!</v>
      </c>
      <c r="P104" t="e">
        <f>#REF!</f>
        <v>#REF!</v>
      </c>
      <c r="R104" t="e">
        <f>ROUND(P104*I104, 2)</f>
        <v>#REF!</v>
      </c>
      <c r="S104" t="e">
        <f>#REF!*IF(#REF!&lt;&gt; 0,#REF!, 1)</f>
        <v>#REF!</v>
      </c>
      <c r="T104" t="e">
        <f>ROUND(S104*I104, 2)</f>
        <v>#REF!</v>
      </c>
      <c r="U104">
        <v>3</v>
      </c>
      <c r="Z104" t="e">
        <f>#REF!</f>
        <v>#REF!</v>
      </c>
      <c r="AA104">
        <v>1209211233</v>
      </c>
      <c r="AB104">
        <v>1209211233</v>
      </c>
    </row>
    <row r="105" spans="1:28" x14ac:dyDescent="0.2">
      <c r="A105">
        <v>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Смета по ФСНБ 421+557прРИМ</vt:lpstr>
      <vt:lpstr>RV_DATA</vt:lpstr>
      <vt:lpstr>'Смета по ФСНБ 421+557прРИМ'!Заголовки_для_печати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Боярина Марина Анатольевна</cp:lastModifiedBy>
  <dcterms:created xsi:type="dcterms:W3CDTF">2024-04-04T13:15:40Z</dcterms:created>
  <dcterms:modified xsi:type="dcterms:W3CDTF">2024-06-06T14:08:30Z</dcterms:modified>
</cp:coreProperties>
</file>